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13845" activeTab="0"/>
  </bookViews>
  <sheets>
    <sheet name="実績表1段" sheetId="1" r:id="rId1"/>
    <sheet name="実績表2段" sheetId="2" r:id="rId2"/>
    <sheet name="Sheet3" sheetId="3" r:id="rId3"/>
  </sheets>
  <definedNames>
    <definedName name="_xlnm.Print_Titles" localSheetId="0">'実績表1段'!$6:$8</definedName>
  </definedNames>
  <calcPr fullCalcOnLoad="1"/>
</workbook>
</file>

<file path=xl/sharedStrings.xml><?xml version="1.0" encoding="utf-8"?>
<sst xmlns="http://schemas.openxmlformats.org/spreadsheetml/2006/main" count="2274" uniqueCount="94">
  <si>
    <t>2011年08月　　職員別実績表</t>
  </si>
  <si>
    <t>9889182864464</t>
  </si>
  <si>
    <t>2011年08月17日(水)</t>
  </si>
  <si>
    <t>日　付</t>
  </si>
  <si>
    <t>曜　日</t>
  </si>
  <si>
    <t>行　事</t>
  </si>
  <si>
    <t>B 浜村</t>
  </si>
  <si>
    <t>C 斉藤</t>
  </si>
  <si>
    <t>E 佐藤a</t>
  </si>
  <si>
    <t>C 松田a</t>
  </si>
  <si>
    <t>C 野中</t>
  </si>
  <si>
    <t>C 長津</t>
  </si>
  <si>
    <t>C 田中</t>
  </si>
  <si>
    <t>C 中田</t>
  </si>
  <si>
    <t>C 太田</t>
  </si>
  <si>
    <t>C 石井</t>
  </si>
  <si>
    <t>F 池田</t>
  </si>
  <si>
    <t>G 木崎</t>
  </si>
  <si>
    <t>L 三木</t>
  </si>
  <si>
    <t>K 後藤</t>
  </si>
  <si>
    <t>O 大柳</t>
  </si>
  <si>
    <t>O 小林</t>
  </si>
  <si>
    <t>O 中川</t>
  </si>
  <si>
    <t>R 長谷川</t>
  </si>
  <si>
    <t>S 松田</t>
  </si>
  <si>
    <t>日勤</t>
  </si>
  <si>
    <t>早出</t>
  </si>
  <si>
    <t>夜勤入</t>
  </si>
  <si>
    <t>夜勤明</t>
  </si>
  <si>
    <t>午前出</t>
  </si>
  <si>
    <t>午前早</t>
  </si>
  <si>
    <t>午後出</t>
  </si>
  <si>
    <t>非勤</t>
  </si>
  <si>
    <t>公休</t>
  </si>
  <si>
    <t>年休</t>
  </si>
  <si>
    <t>育休</t>
  </si>
  <si>
    <t>応援</t>
  </si>
  <si>
    <t>休計</t>
  </si>
  <si>
    <t>時間計</t>
  </si>
  <si>
    <t>月</t>
  </si>
  <si>
    <t>火</t>
  </si>
  <si>
    <t>水</t>
  </si>
  <si>
    <t>木</t>
  </si>
  <si>
    <t>金</t>
  </si>
  <si>
    <t>土</t>
  </si>
  <si>
    <t>日</t>
  </si>
  <si>
    <t>×</t>
  </si>
  <si>
    <t>Ｎ</t>
  </si>
  <si>
    <t>AM</t>
  </si>
  <si>
    <t>入</t>
  </si>
  <si>
    <t>明</t>
  </si>
  <si>
    <t>育</t>
  </si>
  <si>
    <t></t>
  </si>
  <si>
    <t>休</t>
  </si>
  <si>
    <t>年</t>
  </si>
  <si>
    <t>Ｎ:日勤</t>
  </si>
  <si>
    <t>:早出</t>
  </si>
  <si>
    <t>入:夜勤入</t>
  </si>
  <si>
    <t>明:夜勤明</t>
  </si>
  <si>
    <t>AM:午前出</t>
  </si>
  <si>
    <t>A-:午前早</t>
  </si>
  <si>
    <t>PM:午後出</t>
  </si>
  <si>
    <t>休:非勤</t>
  </si>
  <si>
    <t>×:公休</t>
  </si>
  <si>
    <t>年:年休</t>
  </si>
  <si>
    <t>育:育休</t>
  </si>
  <si>
    <t>.:応援</t>
  </si>
  <si>
    <t>.</t>
  </si>
  <si>
    <t>院長</t>
  </si>
  <si>
    <t>看護部長</t>
  </si>
  <si>
    <t>看護師長</t>
  </si>
  <si>
    <t>主任</t>
  </si>
  <si>
    <t>看護師</t>
  </si>
  <si>
    <t>准看護師</t>
  </si>
  <si>
    <t>介護福祉士</t>
  </si>
  <si>
    <t>看護補助</t>
  </si>
  <si>
    <t>A-</t>
  </si>
  <si>
    <t>×</t>
  </si>
  <si>
    <t>Ｎ</t>
  </si>
  <si>
    <t>育</t>
  </si>
  <si>
    <t>【 部　署 】10 : イデア病院</t>
  </si>
  <si>
    <t>C 玉木</t>
  </si>
  <si>
    <t>C 多田</t>
  </si>
  <si>
    <t>H 佐藤</t>
  </si>
  <si>
    <t>P 今井</t>
  </si>
  <si>
    <t>Q 江川</t>
  </si>
  <si>
    <t>I 浅田</t>
  </si>
  <si>
    <t>N 新田</t>
  </si>
  <si>
    <t>O 上野</t>
  </si>
  <si>
    <t>R 城野</t>
  </si>
  <si>
    <t>Q 松井</t>
  </si>
  <si>
    <t>A 石井</t>
  </si>
  <si>
    <t>※背景黄色は希望休、ピンクは実績で変更した個所になります</t>
  </si>
  <si>
    <t>※記号をコピーして修正したいところに貼りつけると集計数が変わります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</si>
</sst>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sz val="11"/>
      <color indexed="11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6" fontId="2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6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3.5"/>
  <cols>
    <col min="1" max="1" width="13.625" style="4" customWidth="1"/>
    <col min="2" max="2" width="6.625" style="3" customWidth="1"/>
    <col min="3" max="33" width="3.625" style="3" customWidth="1"/>
    <col min="34" max="34" width="1.625" style="1" customWidth="1"/>
    <col min="35" max="35" width="9.50390625" style="1" bestFit="1" customWidth="1"/>
    <col min="36" max="37" width="5.625" style="1" bestFit="1" customWidth="1"/>
    <col min="38" max="42" width="7.50390625" style="1" bestFit="1" customWidth="1"/>
    <col min="43" max="48" width="5.625" style="1" bestFit="1" customWidth="1"/>
    <col min="49" max="49" width="7.875" style="1" bestFit="1" customWidth="1"/>
    <col min="50" max="16384" width="9.00390625" style="1" customWidth="1"/>
  </cols>
  <sheetData>
    <row r="1" spans="1:49" ht="24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 t="s">
        <v>1</v>
      </c>
      <c r="Q1" s="53"/>
      <c r="R1" s="53"/>
      <c r="S1" s="53"/>
      <c r="T1" s="53"/>
      <c r="U1" s="54" t="s">
        <v>2</v>
      </c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W1" s="29"/>
    </row>
    <row r="2" spans="1:49" ht="13.5">
      <c r="A2" s="4" t="s">
        <v>80</v>
      </c>
      <c r="Y2" s="55" t="s">
        <v>68</v>
      </c>
      <c r="Z2" s="55"/>
      <c r="AA2" s="55" t="s">
        <v>69</v>
      </c>
      <c r="AB2" s="55"/>
      <c r="AC2" s="55" t="s">
        <v>70</v>
      </c>
      <c r="AD2" s="55"/>
      <c r="AE2" s="55" t="s">
        <v>71</v>
      </c>
      <c r="AF2" s="55"/>
      <c r="AW2" s="29"/>
    </row>
    <row r="3" spans="11:49" ht="16.5" customHeight="1">
      <c r="K3" s="64" t="s">
        <v>93</v>
      </c>
      <c r="Y3" s="49"/>
      <c r="Z3" s="49"/>
      <c r="AA3" s="49"/>
      <c r="AB3" s="49"/>
      <c r="AC3" s="49"/>
      <c r="AD3" s="49"/>
      <c r="AE3" s="49"/>
      <c r="AF3" s="49"/>
      <c r="AW3" s="29"/>
    </row>
    <row r="4" spans="11:49" ht="16.5" customHeight="1">
      <c r="K4" s="65" t="s">
        <v>92</v>
      </c>
      <c r="Y4" s="49"/>
      <c r="Z4" s="49"/>
      <c r="AA4" s="49"/>
      <c r="AB4" s="49"/>
      <c r="AC4" s="49"/>
      <c r="AD4" s="49"/>
      <c r="AE4" s="49"/>
      <c r="AF4" s="49"/>
      <c r="AW4" s="29"/>
    </row>
    <row r="5" ht="14.25" thickBot="1">
      <c r="AW5" s="29"/>
    </row>
    <row r="6" spans="1:49" ht="13.5">
      <c r="A6" s="5" t="s">
        <v>3</v>
      </c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8">
        <v>31</v>
      </c>
      <c r="AI6" s="30"/>
      <c r="AJ6" s="31" t="s">
        <v>25</v>
      </c>
      <c r="AK6" s="31" t="s">
        <v>26</v>
      </c>
      <c r="AL6" s="31" t="s">
        <v>27</v>
      </c>
      <c r="AM6" s="31" t="s">
        <v>28</v>
      </c>
      <c r="AN6" s="31" t="s">
        <v>29</v>
      </c>
      <c r="AO6" s="31" t="s">
        <v>30</v>
      </c>
      <c r="AP6" s="31" t="s">
        <v>31</v>
      </c>
      <c r="AQ6" s="31" t="s">
        <v>32</v>
      </c>
      <c r="AR6" s="31" t="s">
        <v>33</v>
      </c>
      <c r="AS6" s="31" t="s">
        <v>34</v>
      </c>
      <c r="AT6" s="31" t="s">
        <v>35</v>
      </c>
      <c r="AU6" s="31" t="s">
        <v>36</v>
      </c>
      <c r="AV6" s="31" t="s">
        <v>37</v>
      </c>
      <c r="AW6" s="32" t="s">
        <v>38</v>
      </c>
    </row>
    <row r="7" spans="1:49" ht="13.5">
      <c r="A7" s="9" t="s">
        <v>4</v>
      </c>
      <c r="B7" s="10"/>
      <c r="C7" s="11" t="s">
        <v>39</v>
      </c>
      <c r="D7" s="11" t="s">
        <v>40</v>
      </c>
      <c r="E7" s="11" t="s">
        <v>41</v>
      </c>
      <c r="F7" s="11" t="s">
        <v>42</v>
      </c>
      <c r="G7" s="11" t="s">
        <v>43</v>
      </c>
      <c r="H7" s="12" t="s">
        <v>44</v>
      </c>
      <c r="I7" s="13" t="s">
        <v>45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2" t="s">
        <v>44</v>
      </c>
      <c r="P7" s="13" t="s">
        <v>45</v>
      </c>
      <c r="Q7" s="11" t="s">
        <v>39</v>
      </c>
      <c r="R7" s="11" t="s">
        <v>40</v>
      </c>
      <c r="S7" s="11" t="s">
        <v>41</v>
      </c>
      <c r="T7" s="11" t="s">
        <v>42</v>
      </c>
      <c r="U7" s="11" t="s">
        <v>43</v>
      </c>
      <c r="V7" s="12" t="s">
        <v>44</v>
      </c>
      <c r="W7" s="13" t="s">
        <v>45</v>
      </c>
      <c r="X7" s="11" t="s">
        <v>39</v>
      </c>
      <c r="Y7" s="11" t="s">
        <v>40</v>
      </c>
      <c r="Z7" s="11" t="s">
        <v>41</v>
      </c>
      <c r="AA7" s="11" t="s">
        <v>42</v>
      </c>
      <c r="AB7" s="11" t="s">
        <v>43</v>
      </c>
      <c r="AC7" s="12" t="s">
        <v>44</v>
      </c>
      <c r="AD7" s="13" t="s">
        <v>45</v>
      </c>
      <c r="AE7" s="11" t="s">
        <v>39</v>
      </c>
      <c r="AF7" s="11" t="s">
        <v>40</v>
      </c>
      <c r="AG7" s="14" t="s">
        <v>41</v>
      </c>
      <c r="AI7" s="33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5"/>
    </row>
    <row r="8" spans="1:50" ht="13.5">
      <c r="A8" s="9" t="s">
        <v>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/>
      <c r="AI8" s="36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8"/>
      <c r="AX8" s="2"/>
    </row>
    <row r="9" spans="1:50" ht="13.5">
      <c r="A9" s="15" t="s">
        <v>91</v>
      </c>
      <c r="B9" s="10" t="s">
        <v>72</v>
      </c>
      <c r="C9" s="13" t="s">
        <v>46</v>
      </c>
      <c r="D9" s="12" t="s">
        <v>47</v>
      </c>
      <c r="E9" s="12" t="s">
        <v>47</v>
      </c>
      <c r="F9" s="12" t="s">
        <v>47</v>
      </c>
      <c r="G9" s="12" t="s">
        <v>47</v>
      </c>
      <c r="H9" s="13" t="s">
        <v>46</v>
      </c>
      <c r="I9" s="13" t="s">
        <v>46</v>
      </c>
      <c r="J9" s="12" t="s">
        <v>47</v>
      </c>
      <c r="K9" s="12" t="s">
        <v>47</v>
      </c>
      <c r="L9" s="16" t="s">
        <v>48</v>
      </c>
      <c r="M9" s="16" t="s">
        <v>48</v>
      </c>
      <c r="N9" s="12" t="s">
        <v>47</v>
      </c>
      <c r="O9" s="13" t="s">
        <v>46</v>
      </c>
      <c r="P9" s="13" t="s">
        <v>46</v>
      </c>
      <c r="Q9" s="13" t="s">
        <v>46</v>
      </c>
      <c r="R9" s="17" t="s">
        <v>49</v>
      </c>
      <c r="S9" s="17" t="s">
        <v>50</v>
      </c>
      <c r="T9" s="13" t="s">
        <v>46</v>
      </c>
      <c r="U9" s="12" t="s">
        <v>47</v>
      </c>
      <c r="V9" s="13" t="s">
        <v>46</v>
      </c>
      <c r="W9" s="12" t="s">
        <v>47</v>
      </c>
      <c r="X9" s="12" t="s">
        <v>47</v>
      </c>
      <c r="Y9" s="12" t="s">
        <v>47</v>
      </c>
      <c r="Z9" s="12" t="s">
        <v>47</v>
      </c>
      <c r="AA9" s="13" t="s">
        <v>46</v>
      </c>
      <c r="AB9" s="17" t="s">
        <v>49</v>
      </c>
      <c r="AC9" s="17" t="s">
        <v>50</v>
      </c>
      <c r="AD9" s="13" t="s">
        <v>46</v>
      </c>
      <c r="AE9" s="12" t="s">
        <v>47</v>
      </c>
      <c r="AF9" s="12" t="s">
        <v>47</v>
      </c>
      <c r="AG9" s="18" t="s">
        <v>47</v>
      </c>
      <c r="AI9" s="36" t="s">
        <v>91</v>
      </c>
      <c r="AJ9" s="37">
        <f>COUNTIF($C9:$AG9,"Ｎ")</f>
        <v>15</v>
      </c>
      <c r="AK9" s="37">
        <f>COUNTIF($C9:$AG9,"")</f>
        <v>0</v>
      </c>
      <c r="AL9" s="37">
        <f>COUNTIF($C9:$AG9,"入")</f>
        <v>2</v>
      </c>
      <c r="AM9" s="37">
        <f>COUNTIF($C9:$AG9,"明")</f>
        <v>2</v>
      </c>
      <c r="AN9" s="37">
        <f>COUNTIF($C9:$AG9,"AM")</f>
        <v>2</v>
      </c>
      <c r="AO9" s="37">
        <f>COUNTIF($C9:$AG9,"A-")</f>
        <v>0</v>
      </c>
      <c r="AP9" s="37">
        <f>COUNTIF($C9:$AG9,"PM")</f>
        <v>0</v>
      </c>
      <c r="AQ9" s="37">
        <f>COUNTIF($C9:$AG9,"休")</f>
        <v>0</v>
      </c>
      <c r="AR9" s="37">
        <f>COUNTIF($C9:$AG9,"×")</f>
        <v>10</v>
      </c>
      <c r="AS9" s="37">
        <f>COUNTIF($C9:$AG9,"年")</f>
        <v>0</v>
      </c>
      <c r="AT9" s="37">
        <f>COUNTIF($C9:$AG9,"育")</f>
        <v>0</v>
      </c>
      <c r="AU9" s="37">
        <f>COUNTIF($C9:$AG9,".")</f>
        <v>0</v>
      </c>
      <c r="AV9" s="37">
        <f>SUM($AS9:$AU9)</f>
        <v>0</v>
      </c>
      <c r="AW9" s="38">
        <f>VLOOKUP($AJ$6,Sheet3!$A$1:$C$8,3,FALSE)*AJ9+VLOOKUP($AK$6,Sheet3!$A$1:$C$8,3,FALSE)*AK9+VLOOKUP($AL$6,Sheet3!$A$1:$C$8,3,FALSE)*AL9+VLOOKUP($AM$6,Sheet3!$A$1:$C$8,3,FALSE)*AM9+VLOOKUP($AN$6,Sheet3!$A$1:$C$8,3,FALSE)*AN9+VLOOKUP($AO$6,Sheet3!$A$1:$C$8,3,FALSE)*AO9+VLOOKUP($AQ$6,Sheet3!$A$1:$C$8,3,FALSE)*AQ9+VLOOKUP($AR$6,Sheet3!$A$1:$C$8,3,FALSE)*AR9</f>
        <v>120</v>
      </c>
      <c r="AX9" s="2"/>
    </row>
    <row r="10" spans="1:50" ht="13.5">
      <c r="A10" s="15" t="s">
        <v>6</v>
      </c>
      <c r="B10" s="10" t="s">
        <v>72</v>
      </c>
      <c r="C10" s="19" t="s">
        <v>47</v>
      </c>
      <c r="D10" s="20" t="s">
        <v>51</v>
      </c>
      <c r="E10" s="20" t="s">
        <v>51</v>
      </c>
      <c r="F10" s="20" t="s">
        <v>51</v>
      </c>
      <c r="G10" s="20" t="s">
        <v>51</v>
      </c>
      <c r="H10" s="20" t="s">
        <v>51</v>
      </c>
      <c r="I10" s="20" t="s">
        <v>51</v>
      </c>
      <c r="J10" s="20" t="s">
        <v>51</v>
      </c>
      <c r="K10" s="20" t="s">
        <v>51</v>
      </c>
      <c r="L10" s="20" t="s">
        <v>51</v>
      </c>
      <c r="M10" s="20" t="s">
        <v>51</v>
      </c>
      <c r="N10" s="20" t="s">
        <v>51</v>
      </c>
      <c r="O10" s="20" t="s">
        <v>51</v>
      </c>
      <c r="P10" s="20" t="s">
        <v>51</v>
      </c>
      <c r="Q10" s="20" t="s">
        <v>51</v>
      </c>
      <c r="R10" s="20" t="s">
        <v>51</v>
      </c>
      <c r="S10" s="20" t="s">
        <v>51</v>
      </c>
      <c r="T10" s="20" t="s">
        <v>51</v>
      </c>
      <c r="U10" s="20" t="s">
        <v>51</v>
      </c>
      <c r="V10" s="20" t="s">
        <v>51</v>
      </c>
      <c r="W10" s="20" t="s">
        <v>51</v>
      </c>
      <c r="X10" s="20" t="s">
        <v>51</v>
      </c>
      <c r="Y10" s="20" t="s">
        <v>51</v>
      </c>
      <c r="Z10" s="20" t="s">
        <v>51</v>
      </c>
      <c r="AA10" s="20" t="s">
        <v>51</v>
      </c>
      <c r="AB10" s="20" t="s">
        <v>51</v>
      </c>
      <c r="AC10" s="20" t="s">
        <v>51</v>
      </c>
      <c r="AD10" s="20" t="s">
        <v>51</v>
      </c>
      <c r="AE10" s="20" t="s">
        <v>51</v>
      </c>
      <c r="AF10" s="20" t="s">
        <v>51</v>
      </c>
      <c r="AG10" s="21" t="s">
        <v>51</v>
      </c>
      <c r="AI10" s="36" t="s">
        <v>6</v>
      </c>
      <c r="AJ10" s="37">
        <f aca="true" t="shared" si="0" ref="AJ10:AJ38">COUNTIF($C10:$AG10,"Ｎ")</f>
        <v>1</v>
      </c>
      <c r="AK10" s="37">
        <f aca="true" t="shared" si="1" ref="AK10:AK38">COUNTIF($C10:$AG10,"")</f>
        <v>0</v>
      </c>
      <c r="AL10" s="37">
        <f aca="true" t="shared" si="2" ref="AL10:AL38">COUNTIF($C10:$AG10,"入")</f>
        <v>0</v>
      </c>
      <c r="AM10" s="37">
        <f aca="true" t="shared" si="3" ref="AM10:AM38">COUNTIF($C10:$AG10,"明")</f>
        <v>0</v>
      </c>
      <c r="AN10" s="37">
        <f aca="true" t="shared" si="4" ref="AN10:AN38">COUNTIF($C10:$AG10,"AM")</f>
        <v>0</v>
      </c>
      <c r="AO10" s="37">
        <f aca="true" t="shared" si="5" ref="AO10:AO38">COUNTIF($C10:$AG10,"A-")</f>
        <v>0</v>
      </c>
      <c r="AP10" s="37">
        <f aca="true" t="shared" si="6" ref="AP10:AP38">COUNTIF($C10:$AG10,"PM")</f>
        <v>0</v>
      </c>
      <c r="AQ10" s="37">
        <f aca="true" t="shared" si="7" ref="AQ10:AQ38">COUNTIF($C10:$AG10,"休")</f>
        <v>0</v>
      </c>
      <c r="AR10" s="37">
        <f aca="true" t="shared" si="8" ref="AR10:AR38">COUNTIF($C10:$AG10,"×")</f>
        <v>0</v>
      </c>
      <c r="AS10" s="37">
        <f aca="true" t="shared" si="9" ref="AS10:AS38">COUNTIF($C10:$AG10,"年")</f>
        <v>0</v>
      </c>
      <c r="AT10" s="37">
        <f aca="true" t="shared" si="10" ref="AT10:AT38">COUNTIF($C10:$AG10,"育")</f>
        <v>30</v>
      </c>
      <c r="AU10" s="37">
        <f aca="true" t="shared" si="11" ref="AU10:AU38">COUNTIF($C10:$AG10,".")</f>
        <v>0</v>
      </c>
      <c r="AV10" s="37">
        <f aca="true" t="shared" si="12" ref="AV10:AV38">SUM($AS10:$AU10)</f>
        <v>30</v>
      </c>
      <c r="AW10" s="38">
        <f>VLOOKUP($AJ$6,Sheet3!$A$1:$C$8,3,FALSE)*AJ10+VLOOKUP($AK$6,Sheet3!$A$1:$C$8,3,FALSE)*AK10+VLOOKUP($AL$6,Sheet3!$A$1:$C$8,3,FALSE)*AL10+VLOOKUP($AM$6,Sheet3!$A$1:$C$8,3,FALSE)*AM10+VLOOKUP($AN$6,Sheet3!$A$1:$C$8,3,FALSE)*AN10+VLOOKUP($AO$6,Sheet3!$A$1:$C$8,3,FALSE)*AO10+VLOOKUP($AQ$6,Sheet3!$A$1:$C$8,3,FALSE)*AQ10+VLOOKUP($AR$6,Sheet3!$A$1:$C$8,3,FALSE)*AR10</f>
        <v>8</v>
      </c>
      <c r="AX10" s="2"/>
    </row>
    <row r="11" spans="1:50" ht="13.5">
      <c r="A11" s="15" t="s">
        <v>7</v>
      </c>
      <c r="B11" s="10" t="s">
        <v>72</v>
      </c>
      <c r="C11" s="13" t="s">
        <v>46</v>
      </c>
      <c r="D11" s="12" t="s">
        <v>47</v>
      </c>
      <c r="E11" s="17" t="s">
        <v>49</v>
      </c>
      <c r="F11" s="17" t="s">
        <v>50</v>
      </c>
      <c r="G11" s="13" t="s">
        <v>46</v>
      </c>
      <c r="H11" s="12" t="s">
        <v>47</v>
      </c>
      <c r="I11" s="12" t="s">
        <v>47</v>
      </c>
      <c r="J11" s="17" t="s">
        <v>49</v>
      </c>
      <c r="K11" s="17" t="s">
        <v>50</v>
      </c>
      <c r="L11" s="13" t="s">
        <v>46</v>
      </c>
      <c r="M11" s="13" t="s">
        <v>46</v>
      </c>
      <c r="N11" s="12" t="s">
        <v>47</v>
      </c>
      <c r="O11" s="13" t="s">
        <v>46</v>
      </c>
      <c r="P11" s="12" t="s">
        <v>47</v>
      </c>
      <c r="Q11" s="13" t="s">
        <v>46</v>
      </c>
      <c r="R11" s="13" t="s">
        <v>46</v>
      </c>
      <c r="S11" s="12" t="s">
        <v>47</v>
      </c>
      <c r="T11" s="17" t="s">
        <v>49</v>
      </c>
      <c r="U11" s="17" t="s">
        <v>50</v>
      </c>
      <c r="V11" s="13" t="s">
        <v>46</v>
      </c>
      <c r="W11" s="12" t="s">
        <v>47</v>
      </c>
      <c r="X11" s="12" t="s">
        <v>47</v>
      </c>
      <c r="Y11" s="17" t="s">
        <v>49</v>
      </c>
      <c r="Z11" s="17" t="s">
        <v>50</v>
      </c>
      <c r="AA11" s="13" t="s">
        <v>46</v>
      </c>
      <c r="AB11" s="12" t="s">
        <v>47</v>
      </c>
      <c r="AC11" s="12" t="s">
        <v>47</v>
      </c>
      <c r="AD11" s="17" t="s">
        <v>49</v>
      </c>
      <c r="AE11" s="17" t="s">
        <v>50</v>
      </c>
      <c r="AF11" s="13" t="s">
        <v>46</v>
      </c>
      <c r="AG11" s="18" t="s">
        <v>47</v>
      </c>
      <c r="AI11" s="36" t="s">
        <v>7</v>
      </c>
      <c r="AJ11" s="37">
        <f t="shared" si="0"/>
        <v>11</v>
      </c>
      <c r="AK11" s="37">
        <f t="shared" si="1"/>
        <v>0</v>
      </c>
      <c r="AL11" s="37">
        <f t="shared" si="2"/>
        <v>5</v>
      </c>
      <c r="AM11" s="37">
        <f t="shared" si="3"/>
        <v>5</v>
      </c>
      <c r="AN11" s="37">
        <f t="shared" si="4"/>
        <v>0</v>
      </c>
      <c r="AO11" s="37">
        <f t="shared" si="5"/>
        <v>0</v>
      </c>
      <c r="AP11" s="37">
        <f t="shared" si="6"/>
        <v>0</v>
      </c>
      <c r="AQ11" s="37">
        <f t="shared" si="7"/>
        <v>0</v>
      </c>
      <c r="AR11" s="37">
        <f t="shared" si="8"/>
        <v>10</v>
      </c>
      <c r="AS11" s="37">
        <f t="shared" si="9"/>
        <v>0</v>
      </c>
      <c r="AT11" s="37">
        <f t="shared" si="10"/>
        <v>0</v>
      </c>
      <c r="AU11" s="37">
        <f t="shared" si="11"/>
        <v>0</v>
      </c>
      <c r="AV11" s="37">
        <f t="shared" si="12"/>
        <v>0</v>
      </c>
      <c r="AW11" s="38">
        <f>VLOOKUP($AJ$6,Sheet3!$A$1:$C$8,3,FALSE)*AJ11+VLOOKUP($AK$6,Sheet3!$A$1:$C$8,3,FALSE)*AK11+VLOOKUP($AL$6,Sheet3!$A$1:$C$8,3,FALSE)*AL11+VLOOKUP($AM$6,Sheet3!$A$1:$C$8,3,FALSE)*AM11+VLOOKUP($AN$6,Sheet3!$A$1:$C$8,3,FALSE)*AN11+VLOOKUP($AO$6,Sheet3!$A$1:$C$8,3,FALSE)*AO11+VLOOKUP($AQ$6,Sheet3!$A$1:$C$8,3,FALSE)*AQ11+VLOOKUP($AR$6,Sheet3!$A$1:$C$8,3,FALSE)*AR11</f>
        <v>88</v>
      </c>
      <c r="AX11" s="2"/>
    </row>
    <row r="12" spans="1:50" ht="13.5">
      <c r="A12" s="15" t="s">
        <v>8</v>
      </c>
      <c r="B12" s="10" t="s">
        <v>72</v>
      </c>
      <c r="C12" s="17" t="s">
        <v>48</v>
      </c>
      <c r="D12" s="17" t="s">
        <v>52</v>
      </c>
      <c r="E12" s="17" t="s">
        <v>52</v>
      </c>
      <c r="F12" s="17" t="s">
        <v>52</v>
      </c>
      <c r="G12" s="17" t="s">
        <v>52</v>
      </c>
      <c r="H12" s="13" t="s">
        <v>46</v>
      </c>
      <c r="I12" s="13" t="s">
        <v>46</v>
      </c>
      <c r="J12" s="17" t="s">
        <v>52</v>
      </c>
      <c r="K12" s="17" t="s">
        <v>52</v>
      </c>
      <c r="L12" s="16" t="s">
        <v>48</v>
      </c>
      <c r="M12" s="17" t="s">
        <v>52</v>
      </c>
      <c r="N12" s="17" t="s">
        <v>52</v>
      </c>
      <c r="O12" s="13" t="s">
        <v>46</v>
      </c>
      <c r="P12" s="13" t="s">
        <v>46</v>
      </c>
      <c r="Q12" s="17" t="s">
        <v>52</v>
      </c>
      <c r="R12" s="17" t="s">
        <v>52</v>
      </c>
      <c r="S12" s="16" t="s">
        <v>48</v>
      </c>
      <c r="T12" s="17" t="s">
        <v>52</v>
      </c>
      <c r="U12" s="13" t="s">
        <v>46</v>
      </c>
      <c r="V12" s="17" t="s">
        <v>52</v>
      </c>
      <c r="W12" s="13" t="s">
        <v>46</v>
      </c>
      <c r="X12" s="17" t="s">
        <v>52</v>
      </c>
      <c r="Y12" s="17" t="s">
        <v>52</v>
      </c>
      <c r="Z12" s="17" t="s">
        <v>52</v>
      </c>
      <c r="AA12" s="17" t="s">
        <v>52</v>
      </c>
      <c r="AB12" s="17" t="s">
        <v>52</v>
      </c>
      <c r="AC12" s="13" t="s">
        <v>46</v>
      </c>
      <c r="AD12" s="13" t="s">
        <v>46</v>
      </c>
      <c r="AE12" s="17" t="s">
        <v>52</v>
      </c>
      <c r="AF12" s="17" t="s">
        <v>52</v>
      </c>
      <c r="AG12" s="22" t="s">
        <v>52</v>
      </c>
      <c r="AI12" s="36" t="s">
        <v>8</v>
      </c>
      <c r="AJ12" s="37">
        <f t="shared" si="0"/>
        <v>0</v>
      </c>
      <c r="AK12" s="37">
        <f t="shared" si="1"/>
        <v>20</v>
      </c>
      <c r="AL12" s="37">
        <f t="shared" si="2"/>
        <v>0</v>
      </c>
      <c r="AM12" s="37">
        <f t="shared" si="3"/>
        <v>0</v>
      </c>
      <c r="AN12" s="37">
        <f t="shared" si="4"/>
        <v>3</v>
      </c>
      <c r="AO12" s="37">
        <f t="shared" si="5"/>
        <v>0</v>
      </c>
      <c r="AP12" s="37">
        <f t="shared" si="6"/>
        <v>0</v>
      </c>
      <c r="AQ12" s="37">
        <f t="shared" si="7"/>
        <v>0</v>
      </c>
      <c r="AR12" s="37">
        <f t="shared" si="8"/>
        <v>8</v>
      </c>
      <c r="AS12" s="37">
        <f t="shared" si="9"/>
        <v>0</v>
      </c>
      <c r="AT12" s="37">
        <f t="shared" si="10"/>
        <v>0</v>
      </c>
      <c r="AU12" s="37">
        <f t="shared" si="11"/>
        <v>0</v>
      </c>
      <c r="AV12" s="37">
        <f t="shared" si="12"/>
        <v>0</v>
      </c>
      <c r="AW12" s="38">
        <f>VLOOKUP($AJ$6,Sheet3!$A$1:$C$8,3,FALSE)*AJ12+VLOOKUP($AK$6,Sheet3!$A$1:$C$8,3,FALSE)*AK12+VLOOKUP($AL$6,Sheet3!$A$1:$C$8,3,FALSE)*AL12+VLOOKUP($AM$6,Sheet3!$A$1:$C$8,3,FALSE)*AM12+VLOOKUP($AN$6,Sheet3!$A$1:$C$8,3,FALSE)*AN12+VLOOKUP($AO$6,Sheet3!$A$1:$C$8,3,FALSE)*AO12+VLOOKUP($AQ$6,Sheet3!$A$1:$C$8,3,FALSE)*AQ12+VLOOKUP($AR$6,Sheet3!$A$1:$C$8,3,FALSE)*AR12</f>
        <v>0</v>
      </c>
      <c r="AX12" s="2"/>
    </row>
    <row r="13" spans="1:50" ht="13.5">
      <c r="A13" s="15" t="s">
        <v>9</v>
      </c>
      <c r="B13" s="10" t="s">
        <v>72</v>
      </c>
      <c r="C13" s="17" t="s">
        <v>50</v>
      </c>
      <c r="D13" s="13" t="s">
        <v>46</v>
      </c>
      <c r="E13" s="13" t="s">
        <v>46</v>
      </c>
      <c r="F13" s="12" t="s">
        <v>47</v>
      </c>
      <c r="G13" s="17" t="s">
        <v>49</v>
      </c>
      <c r="H13" s="17" t="s">
        <v>50</v>
      </c>
      <c r="I13" s="13" t="s">
        <v>46</v>
      </c>
      <c r="J13" s="12" t="s">
        <v>47</v>
      </c>
      <c r="K13" s="12" t="s">
        <v>47</v>
      </c>
      <c r="L13" s="17" t="s">
        <v>49</v>
      </c>
      <c r="M13" s="17" t="s">
        <v>50</v>
      </c>
      <c r="N13" s="13" t="s">
        <v>46</v>
      </c>
      <c r="O13" s="12" t="s">
        <v>47</v>
      </c>
      <c r="P13" s="13" t="s">
        <v>46</v>
      </c>
      <c r="Q13" s="13" t="s">
        <v>46</v>
      </c>
      <c r="R13" s="12" t="s">
        <v>47</v>
      </c>
      <c r="S13" s="13" t="s">
        <v>46</v>
      </c>
      <c r="T13" s="13" t="s">
        <v>46</v>
      </c>
      <c r="U13" s="12" t="s">
        <v>47</v>
      </c>
      <c r="V13" s="17" t="s">
        <v>49</v>
      </c>
      <c r="W13" s="17" t="s">
        <v>50</v>
      </c>
      <c r="X13" s="13" t="s">
        <v>46</v>
      </c>
      <c r="Y13" s="12" t="s">
        <v>47</v>
      </c>
      <c r="Z13" s="17" t="s">
        <v>49</v>
      </c>
      <c r="AA13" s="17" t="s">
        <v>50</v>
      </c>
      <c r="AB13" s="13" t="s">
        <v>46</v>
      </c>
      <c r="AC13" s="12" t="s">
        <v>47</v>
      </c>
      <c r="AD13" s="13" t="s">
        <v>46</v>
      </c>
      <c r="AE13" s="12" t="s">
        <v>47</v>
      </c>
      <c r="AF13" s="17" t="s">
        <v>49</v>
      </c>
      <c r="AG13" s="22" t="s">
        <v>50</v>
      </c>
      <c r="AI13" s="36" t="s">
        <v>9</v>
      </c>
      <c r="AJ13" s="37">
        <f t="shared" si="0"/>
        <v>9</v>
      </c>
      <c r="AK13" s="37">
        <f t="shared" si="1"/>
        <v>0</v>
      </c>
      <c r="AL13" s="37">
        <f t="shared" si="2"/>
        <v>5</v>
      </c>
      <c r="AM13" s="37">
        <f t="shared" si="3"/>
        <v>6</v>
      </c>
      <c r="AN13" s="37">
        <f t="shared" si="4"/>
        <v>0</v>
      </c>
      <c r="AO13" s="37">
        <f t="shared" si="5"/>
        <v>0</v>
      </c>
      <c r="AP13" s="37">
        <f t="shared" si="6"/>
        <v>0</v>
      </c>
      <c r="AQ13" s="37">
        <f t="shared" si="7"/>
        <v>0</v>
      </c>
      <c r="AR13" s="37">
        <f t="shared" si="8"/>
        <v>11</v>
      </c>
      <c r="AS13" s="37">
        <f t="shared" si="9"/>
        <v>0</v>
      </c>
      <c r="AT13" s="37">
        <f t="shared" si="10"/>
        <v>0</v>
      </c>
      <c r="AU13" s="37">
        <f t="shared" si="11"/>
        <v>0</v>
      </c>
      <c r="AV13" s="37">
        <f t="shared" si="12"/>
        <v>0</v>
      </c>
      <c r="AW13" s="38">
        <f>VLOOKUP($AJ$6,Sheet3!$A$1:$C$8,3,FALSE)*AJ13+VLOOKUP($AK$6,Sheet3!$A$1:$C$8,3,FALSE)*AK13+VLOOKUP($AL$6,Sheet3!$A$1:$C$8,3,FALSE)*AL13+VLOOKUP($AM$6,Sheet3!$A$1:$C$8,3,FALSE)*AM13+VLOOKUP($AN$6,Sheet3!$A$1:$C$8,3,FALSE)*AN13+VLOOKUP($AO$6,Sheet3!$A$1:$C$8,3,FALSE)*AO13+VLOOKUP($AQ$6,Sheet3!$A$1:$C$8,3,FALSE)*AQ13+VLOOKUP($AR$6,Sheet3!$A$1:$C$8,3,FALSE)*AR13</f>
        <v>72</v>
      </c>
      <c r="AX13" s="2"/>
    </row>
    <row r="14" spans="1:50" ht="13.5">
      <c r="A14" s="15" t="s">
        <v>10</v>
      </c>
      <c r="B14" s="10" t="s">
        <v>72</v>
      </c>
      <c r="C14" s="12" t="s">
        <v>47</v>
      </c>
      <c r="D14" s="12" t="s">
        <v>47</v>
      </c>
      <c r="E14" s="13" t="s">
        <v>46</v>
      </c>
      <c r="F14" s="13" t="s">
        <v>46</v>
      </c>
      <c r="G14" s="12" t="s">
        <v>47</v>
      </c>
      <c r="H14" s="17" t="s">
        <v>49</v>
      </c>
      <c r="I14" s="17" t="s">
        <v>50</v>
      </c>
      <c r="J14" s="13" t="s">
        <v>46</v>
      </c>
      <c r="K14" s="13" t="s">
        <v>46</v>
      </c>
      <c r="L14" s="12" t="s">
        <v>47</v>
      </c>
      <c r="M14" s="17" t="s">
        <v>49</v>
      </c>
      <c r="N14" s="17" t="s">
        <v>50</v>
      </c>
      <c r="O14" s="13" t="s">
        <v>46</v>
      </c>
      <c r="P14" s="12" t="s">
        <v>47</v>
      </c>
      <c r="Q14" s="12" t="s">
        <v>47</v>
      </c>
      <c r="R14" s="17" t="s">
        <v>49</v>
      </c>
      <c r="S14" s="17" t="s">
        <v>50</v>
      </c>
      <c r="T14" s="13" t="s">
        <v>46</v>
      </c>
      <c r="U14" s="13" t="s">
        <v>46</v>
      </c>
      <c r="V14" s="12" t="s">
        <v>47</v>
      </c>
      <c r="W14" s="17" t="s">
        <v>49</v>
      </c>
      <c r="X14" s="17" t="s">
        <v>50</v>
      </c>
      <c r="Y14" s="13" t="s">
        <v>46</v>
      </c>
      <c r="Z14" s="13" t="s">
        <v>46</v>
      </c>
      <c r="AA14" s="12" t="s">
        <v>47</v>
      </c>
      <c r="AB14" s="17" t="s">
        <v>49</v>
      </c>
      <c r="AC14" s="17" t="s">
        <v>50</v>
      </c>
      <c r="AD14" s="13" t="s">
        <v>46</v>
      </c>
      <c r="AE14" s="12" t="s">
        <v>47</v>
      </c>
      <c r="AF14" s="12" t="s">
        <v>47</v>
      </c>
      <c r="AG14" s="18" t="s">
        <v>47</v>
      </c>
      <c r="AI14" s="36" t="s">
        <v>10</v>
      </c>
      <c r="AJ14" s="37">
        <f t="shared" si="0"/>
        <v>11</v>
      </c>
      <c r="AK14" s="37">
        <f t="shared" si="1"/>
        <v>0</v>
      </c>
      <c r="AL14" s="37">
        <f t="shared" si="2"/>
        <v>5</v>
      </c>
      <c r="AM14" s="37">
        <f t="shared" si="3"/>
        <v>5</v>
      </c>
      <c r="AN14" s="37">
        <f t="shared" si="4"/>
        <v>0</v>
      </c>
      <c r="AO14" s="37">
        <f t="shared" si="5"/>
        <v>0</v>
      </c>
      <c r="AP14" s="37">
        <f t="shared" si="6"/>
        <v>0</v>
      </c>
      <c r="AQ14" s="37">
        <f t="shared" si="7"/>
        <v>0</v>
      </c>
      <c r="AR14" s="37">
        <f t="shared" si="8"/>
        <v>10</v>
      </c>
      <c r="AS14" s="37">
        <f t="shared" si="9"/>
        <v>0</v>
      </c>
      <c r="AT14" s="37">
        <f t="shared" si="10"/>
        <v>0</v>
      </c>
      <c r="AU14" s="37">
        <f t="shared" si="11"/>
        <v>0</v>
      </c>
      <c r="AV14" s="37">
        <f t="shared" si="12"/>
        <v>0</v>
      </c>
      <c r="AW14" s="38">
        <f>VLOOKUP($AJ$6,Sheet3!$A$1:$C$8,3,FALSE)*AJ14+VLOOKUP($AK$6,Sheet3!$A$1:$C$8,3,FALSE)*AK14+VLOOKUP($AL$6,Sheet3!$A$1:$C$8,3,FALSE)*AL14+VLOOKUP($AM$6,Sheet3!$A$1:$C$8,3,FALSE)*AM14+VLOOKUP($AN$6,Sheet3!$A$1:$C$8,3,FALSE)*AN14+VLOOKUP($AO$6,Sheet3!$A$1:$C$8,3,FALSE)*AO14+VLOOKUP($AQ$6,Sheet3!$A$1:$C$8,3,FALSE)*AQ14+VLOOKUP($AR$6,Sheet3!$A$1:$C$8,3,FALSE)*AR14</f>
        <v>88</v>
      </c>
      <c r="AX14" s="2"/>
    </row>
    <row r="15" spans="1:50" ht="13.5">
      <c r="A15" s="15" t="s">
        <v>11</v>
      </c>
      <c r="B15" s="10" t="s">
        <v>72</v>
      </c>
      <c r="C15" s="13" t="s">
        <v>46</v>
      </c>
      <c r="D15" s="12" t="s">
        <v>47</v>
      </c>
      <c r="E15" s="12" t="s">
        <v>47</v>
      </c>
      <c r="F15" s="17" t="s">
        <v>49</v>
      </c>
      <c r="G15" s="17" t="s">
        <v>50</v>
      </c>
      <c r="H15" s="13" t="s">
        <v>46</v>
      </c>
      <c r="I15" s="13" t="s">
        <v>46</v>
      </c>
      <c r="J15" s="12" t="s">
        <v>47</v>
      </c>
      <c r="K15" s="17" t="s">
        <v>49</v>
      </c>
      <c r="L15" s="17" t="s">
        <v>50</v>
      </c>
      <c r="M15" s="13" t="s">
        <v>46</v>
      </c>
      <c r="N15" s="12" t="s">
        <v>47</v>
      </c>
      <c r="O15" s="12" t="s">
        <v>47</v>
      </c>
      <c r="P15" s="17" t="s">
        <v>49</v>
      </c>
      <c r="Q15" s="17" t="s">
        <v>50</v>
      </c>
      <c r="R15" s="13" t="s">
        <v>46</v>
      </c>
      <c r="S15" s="13" t="s">
        <v>46</v>
      </c>
      <c r="T15" s="12" t="s">
        <v>47</v>
      </c>
      <c r="U15" s="17" t="s">
        <v>49</v>
      </c>
      <c r="V15" s="17" t="s">
        <v>50</v>
      </c>
      <c r="W15" s="13" t="s">
        <v>46</v>
      </c>
      <c r="X15" s="12" t="s">
        <v>47</v>
      </c>
      <c r="Y15" s="13" t="s">
        <v>46</v>
      </c>
      <c r="Z15" s="12" t="s">
        <v>47</v>
      </c>
      <c r="AA15" s="12" t="s">
        <v>47</v>
      </c>
      <c r="AB15" s="12" t="s">
        <v>47</v>
      </c>
      <c r="AC15" s="13" t="s">
        <v>46</v>
      </c>
      <c r="AD15" s="12" t="s">
        <v>47</v>
      </c>
      <c r="AE15" s="17" t="s">
        <v>49</v>
      </c>
      <c r="AF15" s="17" t="s">
        <v>50</v>
      </c>
      <c r="AG15" s="23" t="s">
        <v>46</v>
      </c>
      <c r="AI15" s="36" t="s">
        <v>11</v>
      </c>
      <c r="AJ15" s="37">
        <f t="shared" si="0"/>
        <v>11</v>
      </c>
      <c r="AK15" s="37">
        <f t="shared" si="1"/>
        <v>0</v>
      </c>
      <c r="AL15" s="37">
        <f t="shared" si="2"/>
        <v>5</v>
      </c>
      <c r="AM15" s="37">
        <f t="shared" si="3"/>
        <v>5</v>
      </c>
      <c r="AN15" s="37">
        <f t="shared" si="4"/>
        <v>0</v>
      </c>
      <c r="AO15" s="37">
        <f t="shared" si="5"/>
        <v>0</v>
      </c>
      <c r="AP15" s="37">
        <f t="shared" si="6"/>
        <v>0</v>
      </c>
      <c r="AQ15" s="37">
        <f t="shared" si="7"/>
        <v>0</v>
      </c>
      <c r="AR15" s="37">
        <f t="shared" si="8"/>
        <v>10</v>
      </c>
      <c r="AS15" s="37">
        <f t="shared" si="9"/>
        <v>0</v>
      </c>
      <c r="AT15" s="37">
        <f t="shared" si="10"/>
        <v>0</v>
      </c>
      <c r="AU15" s="37">
        <f t="shared" si="11"/>
        <v>0</v>
      </c>
      <c r="AV15" s="37">
        <f t="shared" si="12"/>
        <v>0</v>
      </c>
      <c r="AW15" s="38">
        <f>VLOOKUP($AJ$6,Sheet3!$A$1:$C$8,3,FALSE)*AJ15+VLOOKUP($AK$6,Sheet3!$A$1:$C$8,3,FALSE)*AK15+VLOOKUP($AL$6,Sheet3!$A$1:$C$8,3,FALSE)*AL15+VLOOKUP($AM$6,Sheet3!$A$1:$C$8,3,FALSE)*AM15+VLOOKUP($AN$6,Sheet3!$A$1:$C$8,3,FALSE)*AN15+VLOOKUP($AO$6,Sheet3!$A$1:$C$8,3,FALSE)*AO15+VLOOKUP($AQ$6,Sheet3!$A$1:$C$8,3,FALSE)*AQ15+VLOOKUP($AR$6,Sheet3!$A$1:$C$8,3,FALSE)*AR15</f>
        <v>88</v>
      </c>
      <c r="AX15" s="2"/>
    </row>
    <row r="16" spans="1:50" ht="13.5">
      <c r="A16" s="15" t="s">
        <v>12</v>
      </c>
      <c r="B16" s="10" t="s">
        <v>72</v>
      </c>
      <c r="C16" s="12" t="s">
        <v>47</v>
      </c>
      <c r="D16" s="17" t="s">
        <v>49</v>
      </c>
      <c r="E16" s="17" t="s">
        <v>50</v>
      </c>
      <c r="F16" s="13" t="s">
        <v>46</v>
      </c>
      <c r="G16" s="13" t="s">
        <v>46</v>
      </c>
      <c r="H16" s="12" t="s">
        <v>47</v>
      </c>
      <c r="I16" s="12" t="s">
        <v>47</v>
      </c>
      <c r="J16" s="12" t="s">
        <v>47</v>
      </c>
      <c r="K16" s="13" t="s">
        <v>46</v>
      </c>
      <c r="L16" s="12" t="s">
        <v>47</v>
      </c>
      <c r="M16" s="12" t="s">
        <v>47</v>
      </c>
      <c r="N16" s="17" t="s">
        <v>49</v>
      </c>
      <c r="O16" s="17" t="s">
        <v>50</v>
      </c>
      <c r="P16" s="13" t="s">
        <v>46</v>
      </c>
      <c r="Q16" s="13" t="s">
        <v>46</v>
      </c>
      <c r="R16" s="12" t="s">
        <v>47</v>
      </c>
      <c r="S16" s="17" t="s">
        <v>49</v>
      </c>
      <c r="T16" s="17" t="s">
        <v>50</v>
      </c>
      <c r="U16" s="13" t="s">
        <v>46</v>
      </c>
      <c r="V16" s="12" t="s">
        <v>47</v>
      </c>
      <c r="W16" s="12" t="s">
        <v>47</v>
      </c>
      <c r="X16" s="17" t="s">
        <v>49</v>
      </c>
      <c r="Y16" s="17" t="s">
        <v>50</v>
      </c>
      <c r="Z16" s="13" t="s">
        <v>46</v>
      </c>
      <c r="AA16" s="13" t="s">
        <v>46</v>
      </c>
      <c r="AB16" s="12" t="s">
        <v>47</v>
      </c>
      <c r="AC16" s="17" t="s">
        <v>49</v>
      </c>
      <c r="AD16" s="17" t="s">
        <v>50</v>
      </c>
      <c r="AE16" s="13" t="s">
        <v>46</v>
      </c>
      <c r="AF16" s="12" t="s">
        <v>47</v>
      </c>
      <c r="AG16" s="23" t="s">
        <v>46</v>
      </c>
      <c r="AI16" s="36" t="s">
        <v>12</v>
      </c>
      <c r="AJ16" s="37">
        <f t="shared" si="0"/>
        <v>11</v>
      </c>
      <c r="AK16" s="37">
        <f t="shared" si="1"/>
        <v>0</v>
      </c>
      <c r="AL16" s="37">
        <f t="shared" si="2"/>
        <v>5</v>
      </c>
      <c r="AM16" s="37">
        <f t="shared" si="3"/>
        <v>5</v>
      </c>
      <c r="AN16" s="37">
        <f t="shared" si="4"/>
        <v>0</v>
      </c>
      <c r="AO16" s="37">
        <f t="shared" si="5"/>
        <v>0</v>
      </c>
      <c r="AP16" s="37">
        <f t="shared" si="6"/>
        <v>0</v>
      </c>
      <c r="AQ16" s="37">
        <f t="shared" si="7"/>
        <v>0</v>
      </c>
      <c r="AR16" s="37">
        <f t="shared" si="8"/>
        <v>10</v>
      </c>
      <c r="AS16" s="37">
        <f t="shared" si="9"/>
        <v>0</v>
      </c>
      <c r="AT16" s="37">
        <f t="shared" si="10"/>
        <v>0</v>
      </c>
      <c r="AU16" s="37">
        <f t="shared" si="11"/>
        <v>0</v>
      </c>
      <c r="AV16" s="37">
        <f t="shared" si="12"/>
        <v>0</v>
      </c>
      <c r="AW16" s="38">
        <f>VLOOKUP($AJ$6,Sheet3!$A$1:$C$8,3,FALSE)*AJ16+VLOOKUP($AK$6,Sheet3!$A$1:$C$8,3,FALSE)*AK16+VLOOKUP($AL$6,Sheet3!$A$1:$C$8,3,FALSE)*AL16+VLOOKUP($AM$6,Sheet3!$A$1:$C$8,3,FALSE)*AM16+VLOOKUP($AN$6,Sheet3!$A$1:$C$8,3,FALSE)*AN16+VLOOKUP($AO$6,Sheet3!$A$1:$C$8,3,FALSE)*AO16+VLOOKUP($AQ$6,Sheet3!$A$1:$C$8,3,FALSE)*AQ16+VLOOKUP($AR$6,Sheet3!$A$1:$C$8,3,FALSE)*AR16</f>
        <v>88</v>
      </c>
      <c r="AX16" s="2"/>
    </row>
    <row r="17" spans="1:50" ht="13.5">
      <c r="A17" s="15" t="s">
        <v>13</v>
      </c>
      <c r="B17" s="10" t="s">
        <v>72</v>
      </c>
      <c r="C17" s="12" t="s">
        <v>47</v>
      </c>
      <c r="D17" s="17" t="s">
        <v>49</v>
      </c>
      <c r="E17" s="17" t="s">
        <v>50</v>
      </c>
      <c r="F17" s="13" t="s">
        <v>46</v>
      </c>
      <c r="G17" s="13" t="s">
        <v>46</v>
      </c>
      <c r="H17" s="12" t="s">
        <v>47</v>
      </c>
      <c r="I17" s="17" t="s">
        <v>49</v>
      </c>
      <c r="J17" s="17" t="s">
        <v>50</v>
      </c>
      <c r="K17" s="13" t="s">
        <v>46</v>
      </c>
      <c r="L17" s="12" t="s">
        <v>47</v>
      </c>
      <c r="M17" s="12" t="s">
        <v>47</v>
      </c>
      <c r="N17" s="17" t="s">
        <v>49</v>
      </c>
      <c r="O17" s="17" t="s">
        <v>50</v>
      </c>
      <c r="P17" s="13" t="s">
        <v>46</v>
      </c>
      <c r="Q17" s="13" t="s">
        <v>46</v>
      </c>
      <c r="R17" s="12" t="s">
        <v>47</v>
      </c>
      <c r="S17" s="17" t="s">
        <v>49</v>
      </c>
      <c r="T17" s="17" t="s">
        <v>50</v>
      </c>
      <c r="U17" s="13" t="s">
        <v>46</v>
      </c>
      <c r="V17" s="13" t="s">
        <v>46</v>
      </c>
      <c r="W17" s="12" t="s">
        <v>47</v>
      </c>
      <c r="X17" s="13" t="s">
        <v>46</v>
      </c>
      <c r="Y17" s="12" t="s">
        <v>47</v>
      </c>
      <c r="Z17" s="12" t="s">
        <v>47</v>
      </c>
      <c r="AA17" s="13" t="s">
        <v>46</v>
      </c>
      <c r="AB17" s="12" t="s">
        <v>47</v>
      </c>
      <c r="AC17" s="17" t="s">
        <v>49</v>
      </c>
      <c r="AD17" s="17" t="s">
        <v>50</v>
      </c>
      <c r="AE17" s="12" t="s">
        <v>47</v>
      </c>
      <c r="AF17" s="12" t="s">
        <v>47</v>
      </c>
      <c r="AG17" s="23" t="s">
        <v>46</v>
      </c>
      <c r="AI17" s="36" t="s">
        <v>13</v>
      </c>
      <c r="AJ17" s="37">
        <f t="shared" si="0"/>
        <v>11</v>
      </c>
      <c r="AK17" s="37">
        <f t="shared" si="1"/>
        <v>0</v>
      </c>
      <c r="AL17" s="37">
        <f t="shared" si="2"/>
        <v>5</v>
      </c>
      <c r="AM17" s="37">
        <f t="shared" si="3"/>
        <v>5</v>
      </c>
      <c r="AN17" s="37">
        <f t="shared" si="4"/>
        <v>0</v>
      </c>
      <c r="AO17" s="37">
        <f t="shared" si="5"/>
        <v>0</v>
      </c>
      <c r="AP17" s="37">
        <f t="shared" si="6"/>
        <v>0</v>
      </c>
      <c r="AQ17" s="37">
        <f t="shared" si="7"/>
        <v>0</v>
      </c>
      <c r="AR17" s="37">
        <f t="shared" si="8"/>
        <v>10</v>
      </c>
      <c r="AS17" s="37">
        <f t="shared" si="9"/>
        <v>0</v>
      </c>
      <c r="AT17" s="37">
        <f t="shared" si="10"/>
        <v>0</v>
      </c>
      <c r="AU17" s="37">
        <f t="shared" si="11"/>
        <v>0</v>
      </c>
      <c r="AV17" s="37">
        <f t="shared" si="12"/>
        <v>0</v>
      </c>
      <c r="AW17" s="38">
        <f>VLOOKUP($AJ$6,Sheet3!$A$1:$C$8,3,FALSE)*AJ17+VLOOKUP($AK$6,Sheet3!$A$1:$C$8,3,FALSE)*AK17+VLOOKUP($AL$6,Sheet3!$A$1:$C$8,3,FALSE)*AL17+VLOOKUP($AM$6,Sheet3!$A$1:$C$8,3,FALSE)*AM17+VLOOKUP($AN$6,Sheet3!$A$1:$C$8,3,FALSE)*AN17+VLOOKUP($AO$6,Sheet3!$A$1:$C$8,3,FALSE)*AO17+VLOOKUP($AQ$6,Sheet3!$A$1:$C$8,3,FALSE)*AQ17+VLOOKUP($AR$6,Sheet3!$A$1:$C$8,3,FALSE)*AR17</f>
        <v>88</v>
      </c>
      <c r="AX17" s="2"/>
    </row>
    <row r="18" spans="1:50" ht="13.5">
      <c r="A18" s="15" t="s">
        <v>81</v>
      </c>
      <c r="B18" s="10" t="s">
        <v>72</v>
      </c>
      <c r="C18" s="12" t="s">
        <v>47</v>
      </c>
      <c r="D18" s="12" t="s">
        <v>47</v>
      </c>
      <c r="E18" s="13" t="s">
        <v>46</v>
      </c>
      <c r="F18" s="12" t="s">
        <v>47</v>
      </c>
      <c r="G18" s="12" t="s">
        <v>47</v>
      </c>
      <c r="H18" s="13" t="s">
        <v>46</v>
      </c>
      <c r="I18" s="12" t="s">
        <v>47</v>
      </c>
      <c r="J18" s="17" t="s">
        <v>49</v>
      </c>
      <c r="K18" s="17" t="s">
        <v>50</v>
      </c>
      <c r="L18" s="13" t="s">
        <v>46</v>
      </c>
      <c r="M18" s="13" t="s">
        <v>46</v>
      </c>
      <c r="N18" s="12" t="s">
        <v>47</v>
      </c>
      <c r="O18" s="17" t="s">
        <v>49</v>
      </c>
      <c r="P18" s="17" t="s">
        <v>50</v>
      </c>
      <c r="Q18" s="13" t="s">
        <v>46</v>
      </c>
      <c r="R18" s="13" t="s">
        <v>46</v>
      </c>
      <c r="S18" s="12" t="s">
        <v>47</v>
      </c>
      <c r="T18" s="12" t="s">
        <v>47</v>
      </c>
      <c r="U18" s="13" t="s">
        <v>46</v>
      </c>
      <c r="V18" s="13" t="s">
        <v>46</v>
      </c>
      <c r="W18" s="12" t="s">
        <v>47</v>
      </c>
      <c r="X18" s="17" t="s">
        <v>49</v>
      </c>
      <c r="Y18" s="17" t="s">
        <v>50</v>
      </c>
      <c r="Z18" s="13" t="s">
        <v>46</v>
      </c>
      <c r="AA18" s="12" t="s">
        <v>47</v>
      </c>
      <c r="AB18" s="12" t="s">
        <v>47</v>
      </c>
      <c r="AC18" s="12" t="s">
        <v>47</v>
      </c>
      <c r="AD18" s="17" t="s">
        <v>49</v>
      </c>
      <c r="AE18" s="17" t="s">
        <v>50</v>
      </c>
      <c r="AF18" s="13" t="s">
        <v>46</v>
      </c>
      <c r="AG18" s="18" t="s">
        <v>47</v>
      </c>
      <c r="AI18" s="36" t="s">
        <v>81</v>
      </c>
      <c r="AJ18" s="37">
        <f t="shared" si="0"/>
        <v>13</v>
      </c>
      <c r="AK18" s="37">
        <f t="shared" si="1"/>
        <v>0</v>
      </c>
      <c r="AL18" s="37">
        <f t="shared" si="2"/>
        <v>4</v>
      </c>
      <c r="AM18" s="37">
        <f t="shared" si="3"/>
        <v>4</v>
      </c>
      <c r="AN18" s="37">
        <f t="shared" si="4"/>
        <v>0</v>
      </c>
      <c r="AO18" s="37">
        <f t="shared" si="5"/>
        <v>0</v>
      </c>
      <c r="AP18" s="37">
        <f t="shared" si="6"/>
        <v>0</v>
      </c>
      <c r="AQ18" s="37">
        <f t="shared" si="7"/>
        <v>0</v>
      </c>
      <c r="AR18" s="37">
        <f t="shared" si="8"/>
        <v>10</v>
      </c>
      <c r="AS18" s="37">
        <f t="shared" si="9"/>
        <v>0</v>
      </c>
      <c r="AT18" s="37">
        <f t="shared" si="10"/>
        <v>0</v>
      </c>
      <c r="AU18" s="37">
        <f t="shared" si="11"/>
        <v>0</v>
      </c>
      <c r="AV18" s="37">
        <f t="shared" si="12"/>
        <v>0</v>
      </c>
      <c r="AW18" s="38">
        <f>VLOOKUP($AJ$6,Sheet3!$A$1:$C$8,3,FALSE)*AJ18+VLOOKUP($AK$6,Sheet3!$A$1:$C$8,3,FALSE)*AK18+VLOOKUP($AL$6,Sheet3!$A$1:$C$8,3,FALSE)*AL18+VLOOKUP($AM$6,Sheet3!$A$1:$C$8,3,FALSE)*AM18+VLOOKUP($AN$6,Sheet3!$A$1:$C$8,3,FALSE)*AN18+VLOOKUP($AO$6,Sheet3!$A$1:$C$8,3,FALSE)*AO18+VLOOKUP($AQ$6,Sheet3!$A$1:$C$8,3,FALSE)*AQ18+VLOOKUP($AR$6,Sheet3!$A$1:$C$8,3,FALSE)*AR18</f>
        <v>104</v>
      </c>
      <c r="AX18" s="2"/>
    </row>
    <row r="19" spans="1:50" ht="13.5">
      <c r="A19" s="15" t="s">
        <v>14</v>
      </c>
      <c r="B19" s="10" t="s">
        <v>72</v>
      </c>
      <c r="C19" s="13" t="s">
        <v>46</v>
      </c>
      <c r="D19" s="12" t="s">
        <v>47</v>
      </c>
      <c r="E19" s="17" t="s">
        <v>49</v>
      </c>
      <c r="F19" s="17" t="s">
        <v>50</v>
      </c>
      <c r="G19" s="13" t="s">
        <v>46</v>
      </c>
      <c r="H19" s="17" t="s">
        <v>49</v>
      </c>
      <c r="I19" s="17" t="s">
        <v>50</v>
      </c>
      <c r="J19" s="13" t="s">
        <v>46</v>
      </c>
      <c r="K19" s="13" t="s">
        <v>46</v>
      </c>
      <c r="L19" s="12" t="s">
        <v>47</v>
      </c>
      <c r="M19" s="12" t="s">
        <v>47</v>
      </c>
      <c r="N19" s="12" t="s">
        <v>47</v>
      </c>
      <c r="O19" s="17" t="s">
        <v>49</v>
      </c>
      <c r="P19" s="17" t="s">
        <v>50</v>
      </c>
      <c r="Q19" s="13" t="s">
        <v>46</v>
      </c>
      <c r="R19" s="13" t="s">
        <v>46</v>
      </c>
      <c r="S19" s="12" t="s">
        <v>47</v>
      </c>
      <c r="T19" s="12" t="s">
        <v>47</v>
      </c>
      <c r="U19" s="12" t="s">
        <v>47</v>
      </c>
      <c r="V19" s="13" t="s">
        <v>46</v>
      </c>
      <c r="W19" s="13" t="s">
        <v>46</v>
      </c>
      <c r="X19" s="12" t="s">
        <v>47</v>
      </c>
      <c r="Y19" s="17" t="s">
        <v>49</v>
      </c>
      <c r="Z19" s="17" t="s">
        <v>50</v>
      </c>
      <c r="AA19" s="13" t="s">
        <v>46</v>
      </c>
      <c r="AB19" s="12" t="s">
        <v>47</v>
      </c>
      <c r="AC19" s="13" t="s">
        <v>46</v>
      </c>
      <c r="AD19" s="12" t="s">
        <v>47</v>
      </c>
      <c r="AE19" s="12" t="s">
        <v>47</v>
      </c>
      <c r="AF19" s="12" t="s">
        <v>47</v>
      </c>
      <c r="AG19" s="22" t="s">
        <v>49</v>
      </c>
      <c r="AI19" s="36" t="s">
        <v>14</v>
      </c>
      <c r="AJ19" s="37">
        <f t="shared" si="0"/>
        <v>12</v>
      </c>
      <c r="AK19" s="37">
        <f t="shared" si="1"/>
        <v>0</v>
      </c>
      <c r="AL19" s="37">
        <f t="shared" si="2"/>
        <v>5</v>
      </c>
      <c r="AM19" s="37">
        <f t="shared" si="3"/>
        <v>4</v>
      </c>
      <c r="AN19" s="37">
        <f t="shared" si="4"/>
        <v>0</v>
      </c>
      <c r="AO19" s="37">
        <f t="shared" si="5"/>
        <v>0</v>
      </c>
      <c r="AP19" s="37">
        <f t="shared" si="6"/>
        <v>0</v>
      </c>
      <c r="AQ19" s="37">
        <f t="shared" si="7"/>
        <v>0</v>
      </c>
      <c r="AR19" s="37">
        <f t="shared" si="8"/>
        <v>10</v>
      </c>
      <c r="AS19" s="37">
        <f t="shared" si="9"/>
        <v>0</v>
      </c>
      <c r="AT19" s="37">
        <f t="shared" si="10"/>
        <v>0</v>
      </c>
      <c r="AU19" s="37">
        <f t="shared" si="11"/>
        <v>0</v>
      </c>
      <c r="AV19" s="37">
        <f t="shared" si="12"/>
        <v>0</v>
      </c>
      <c r="AW19" s="38">
        <f>VLOOKUP($AJ$6,Sheet3!$A$1:$C$8,3,FALSE)*AJ19+VLOOKUP($AK$6,Sheet3!$A$1:$C$8,3,FALSE)*AK19+VLOOKUP($AL$6,Sheet3!$A$1:$C$8,3,FALSE)*AL19+VLOOKUP($AM$6,Sheet3!$A$1:$C$8,3,FALSE)*AM19+VLOOKUP($AN$6,Sheet3!$A$1:$C$8,3,FALSE)*AN19+VLOOKUP($AO$6,Sheet3!$A$1:$C$8,3,FALSE)*AO19+VLOOKUP($AQ$6,Sheet3!$A$1:$C$8,3,FALSE)*AQ19+VLOOKUP($AR$6,Sheet3!$A$1:$C$8,3,FALSE)*AR19</f>
        <v>96</v>
      </c>
      <c r="AX19" s="2"/>
    </row>
    <row r="20" spans="1:50" ht="13.5">
      <c r="A20" s="15" t="s">
        <v>82</v>
      </c>
      <c r="B20" s="10" t="s">
        <v>72</v>
      </c>
      <c r="C20" s="13" t="s">
        <v>46</v>
      </c>
      <c r="D20" s="12" t="s">
        <v>47</v>
      </c>
      <c r="E20" s="13" t="s">
        <v>46</v>
      </c>
      <c r="F20" s="12" t="s">
        <v>47</v>
      </c>
      <c r="G20" s="17" t="s">
        <v>49</v>
      </c>
      <c r="H20" s="17" t="s">
        <v>50</v>
      </c>
      <c r="I20" s="13" t="s">
        <v>46</v>
      </c>
      <c r="J20" s="12" t="s">
        <v>47</v>
      </c>
      <c r="K20" s="12" t="s">
        <v>47</v>
      </c>
      <c r="L20" s="17" t="s">
        <v>49</v>
      </c>
      <c r="M20" s="17" t="s">
        <v>50</v>
      </c>
      <c r="N20" s="13" t="s">
        <v>46</v>
      </c>
      <c r="O20" s="12" t="s">
        <v>47</v>
      </c>
      <c r="P20" s="12" t="s">
        <v>47</v>
      </c>
      <c r="Q20" s="17" t="s">
        <v>49</v>
      </c>
      <c r="R20" s="17" t="s">
        <v>50</v>
      </c>
      <c r="S20" s="13" t="s">
        <v>46</v>
      </c>
      <c r="T20" s="13" t="s">
        <v>46</v>
      </c>
      <c r="U20" s="12" t="s">
        <v>47</v>
      </c>
      <c r="V20" s="17" t="s">
        <v>49</v>
      </c>
      <c r="W20" s="17" t="s">
        <v>50</v>
      </c>
      <c r="X20" s="13" t="s">
        <v>46</v>
      </c>
      <c r="Y20" s="13" t="s">
        <v>46</v>
      </c>
      <c r="Z20" s="12" t="s">
        <v>47</v>
      </c>
      <c r="AA20" s="17" t="s">
        <v>49</v>
      </c>
      <c r="AB20" s="17" t="s">
        <v>50</v>
      </c>
      <c r="AC20" s="13" t="s">
        <v>46</v>
      </c>
      <c r="AD20" s="13" t="s">
        <v>46</v>
      </c>
      <c r="AE20" s="12" t="s">
        <v>47</v>
      </c>
      <c r="AF20" s="17" t="s">
        <v>49</v>
      </c>
      <c r="AG20" s="22" t="s">
        <v>50</v>
      </c>
      <c r="AI20" s="36" t="s">
        <v>82</v>
      </c>
      <c r="AJ20" s="37">
        <f t="shared" si="0"/>
        <v>9</v>
      </c>
      <c r="AK20" s="37">
        <f t="shared" si="1"/>
        <v>0</v>
      </c>
      <c r="AL20" s="37">
        <f t="shared" si="2"/>
        <v>6</v>
      </c>
      <c r="AM20" s="37">
        <f t="shared" si="3"/>
        <v>6</v>
      </c>
      <c r="AN20" s="37">
        <f t="shared" si="4"/>
        <v>0</v>
      </c>
      <c r="AO20" s="37">
        <f t="shared" si="5"/>
        <v>0</v>
      </c>
      <c r="AP20" s="37">
        <f t="shared" si="6"/>
        <v>0</v>
      </c>
      <c r="AQ20" s="37">
        <f t="shared" si="7"/>
        <v>0</v>
      </c>
      <c r="AR20" s="37">
        <f t="shared" si="8"/>
        <v>10</v>
      </c>
      <c r="AS20" s="37">
        <f t="shared" si="9"/>
        <v>0</v>
      </c>
      <c r="AT20" s="37">
        <f t="shared" si="10"/>
        <v>0</v>
      </c>
      <c r="AU20" s="37">
        <f t="shared" si="11"/>
        <v>0</v>
      </c>
      <c r="AV20" s="37">
        <f t="shared" si="12"/>
        <v>0</v>
      </c>
      <c r="AW20" s="38">
        <f>VLOOKUP($AJ$6,Sheet3!$A$1:$C$8,3,FALSE)*AJ20+VLOOKUP($AK$6,Sheet3!$A$1:$C$8,3,FALSE)*AK20+VLOOKUP($AL$6,Sheet3!$A$1:$C$8,3,FALSE)*AL20+VLOOKUP($AM$6,Sheet3!$A$1:$C$8,3,FALSE)*AM20+VLOOKUP($AN$6,Sheet3!$A$1:$C$8,3,FALSE)*AN20+VLOOKUP($AO$6,Sheet3!$A$1:$C$8,3,FALSE)*AO20+VLOOKUP($AQ$6,Sheet3!$A$1:$C$8,3,FALSE)*AQ20+VLOOKUP($AR$6,Sheet3!$A$1:$C$8,3,FALSE)*AR20</f>
        <v>72</v>
      </c>
      <c r="AX20" s="2"/>
    </row>
    <row r="21" spans="1:50" ht="13.5">
      <c r="A21" s="15" t="s">
        <v>15</v>
      </c>
      <c r="B21" s="10" t="s">
        <v>72</v>
      </c>
      <c r="C21" s="12" t="s">
        <v>47</v>
      </c>
      <c r="D21" s="13" t="s">
        <v>46</v>
      </c>
      <c r="E21" s="12" t="s">
        <v>47</v>
      </c>
      <c r="F21" s="17" t="s">
        <v>49</v>
      </c>
      <c r="G21" s="17" t="s">
        <v>50</v>
      </c>
      <c r="H21" s="13" t="s">
        <v>46</v>
      </c>
      <c r="I21" s="13" t="s">
        <v>46</v>
      </c>
      <c r="J21" s="12" t="s">
        <v>47</v>
      </c>
      <c r="K21" s="17" t="s">
        <v>49</v>
      </c>
      <c r="L21" s="17" t="s">
        <v>50</v>
      </c>
      <c r="M21" s="13" t="s">
        <v>46</v>
      </c>
      <c r="N21" s="13" t="s">
        <v>46</v>
      </c>
      <c r="O21" s="12" t="s">
        <v>47</v>
      </c>
      <c r="P21" s="17" t="s">
        <v>49</v>
      </c>
      <c r="Q21" s="17" t="s">
        <v>50</v>
      </c>
      <c r="R21" s="13" t="s">
        <v>46</v>
      </c>
      <c r="S21" s="13" t="s">
        <v>46</v>
      </c>
      <c r="T21" s="12" t="s">
        <v>47</v>
      </c>
      <c r="U21" s="17" t="s">
        <v>49</v>
      </c>
      <c r="V21" s="17" t="s">
        <v>50</v>
      </c>
      <c r="W21" s="13" t="s">
        <v>46</v>
      </c>
      <c r="X21" s="12" t="s">
        <v>47</v>
      </c>
      <c r="Y21" s="12" t="s">
        <v>47</v>
      </c>
      <c r="Z21" s="17" t="s">
        <v>49</v>
      </c>
      <c r="AA21" s="17" t="s">
        <v>50</v>
      </c>
      <c r="AB21" s="13" t="s">
        <v>46</v>
      </c>
      <c r="AC21" s="12" t="s">
        <v>47</v>
      </c>
      <c r="AD21" s="12" t="s">
        <v>47</v>
      </c>
      <c r="AE21" s="17" t="s">
        <v>49</v>
      </c>
      <c r="AF21" s="17" t="s">
        <v>50</v>
      </c>
      <c r="AG21" s="23" t="s">
        <v>46</v>
      </c>
      <c r="AI21" s="36" t="s">
        <v>15</v>
      </c>
      <c r="AJ21" s="37">
        <f t="shared" si="0"/>
        <v>9</v>
      </c>
      <c r="AK21" s="37">
        <f t="shared" si="1"/>
        <v>0</v>
      </c>
      <c r="AL21" s="37">
        <f t="shared" si="2"/>
        <v>6</v>
      </c>
      <c r="AM21" s="37">
        <f t="shared" si="3"/>
        <v>6</v>
      </c>
      <c r="AN21" s="37">
        <f t="shared" si="4"/>
        <v>0</v>
      </c>
      <c r="AO21" s="37">
        <f t="shared" si="5"/>
        <v>0</v>
      </c>
      <c r="AP21" s="37">
        <f t="shared" si="6"/>
        <v>0</v>
      </c>
      <c r="AQ21" s="37">
        <f t="shared" si="7"/>
        <v>0</v>
      </c>
      <c r="AR21" s="37">
        <f t="shared" si="8"/>
        <v>10</v>
      </c>
      <c r="AS21" s="37">
        <f t="shared" si="9"/>
        <v>0</v>
      </c>
      <c r="AT21" s="37">
        <f t="shared" si="10"/>
        <v>0</v>
      </c>
      <c r="AU21" s="37">
        <f t="shared" si="11"/>
        <v>0</v>
      </c>
      <c r="AV21" s="37">
        <f t="shared" si="12"/>
        <v>0</v>
      </c>
      <c r="AW21" s="38">
        <f>VLOOKUP($AJ$6,Sheet3!$A$1:$C$8,3,FALSE)*AJ21+VLOOKUP($AK$6,Sheet3!$A$1:$C$8,3,FALSE)*AK21+VLOOKUP($AL$6,Sheet3!$A$1:$C$8,3,FALSE)*AL21+VLOOKUP($AM$6,Sheet3!$A$1:$C$8,3,FALSE)*AM21+VLOOKUP($AN$6,Sheet3!$A$1:$C$8,3,FALSE)*AN21+VLOOKUP($AO$6,Sheet3!$A$1:$C$8,3,FALSE)*AO21+VLOOKUP($AQ$6,Sheet3!$A$1:$C$8,3,FALSE)*AQ21+VLOOKUP($AR$6,Sheet3!$A$1:$C$8,3,FALSE)*AR21</f>
        <v>72</v>
      </c>
      <c r="AX21" s="2"/>
    </row>
    <row r="22" spans="1:50" ht="13.5">
      <c r="A22" s="15" t="s">
        <v>16</v>
      </c>
      <c r="B22" s="10" t="s">
        <v>72</v>
      </c>
      <c r="C22" s="17" t="s">
        <v>49</v>
      </c>
      <c r="D22" s="17" t="s">
        <v>50</v>
      </c>
      <c r="E22" s="13" t="s">
        <v>46</v>
      </c>
      <c r="F22" s="12" t="s">
        <v>47</v>
      </c>
      <c r="G22" s="13" t="s">
        <v>46</v>
      </c>
      <c r="H22" s="12" t="s">
        <v>47</v>
      </c>
      <c r="I22" s="13" t="s">
        <v>46</v>
      </c>
      <c r="J22" s="12" t="s">
        <v>47</v>
      </c>
      <c r="K22" s="13" t="s">
        <v>46</v>
      </c>
      <c r="L22" s="12" t="s">
        <v>47</v>
      </c>
      <c r="M22" s="13" t="s">
        <v>46</v>
      </c>
      <c r="N22" s="13" t="s">
        <v>46</v>
      </c>
      <c r="O22" s="12" t="s">
        <v>47</v>
      </c>
      <c r="P22" s="13" t="s">
        <v>46</v>
      </c>
      <c r="Q22" s="12" t="s">
        <v>47</v>
      </c>
      <c r="R22" s="12" t="s">
        <v>47</v>
      </c>
      <c r="S22" s="13" t="s">
        <v>46</v>
      </c>
      <c r="T22" s="12" t="s">
        <v>47</v>
      </c>
      <c r="U22" s="12" t="s">
        <v>47</v>
      </c>
      <c r="V22" s="12" t="s">
        <v>47</v>
      </c>
      <c r="W22" s="12" t="s">
        <v>47</v>
      </c>
      <c r="X22" s="12" t="s">
        <v>47</v>
      </c>
      <c r="Y22" s="13" t="s">
        <v>46</v>
      </c>
      <c r="Z22" s="12" t="s">
        <v>47</v>
      </c>
      <c r="AA22" s="12" t="s">
        <v>47</v>
      </c>
      <c r="AB22" s="12" t="s">
        <v>47</v>
      </c>
      <c r="AC22" s="12" t="s">
        <v>47</v>
      </c>
      <c r="AD22" s="12" t="s">
        <v>47</v>
      </c>
      <c r="AE22" s="13" t="s">
        <v>46</v>
      </c>
      <c r="AF22" s="12" t="s">
        <v>47</v>
      </c>
      <c r="AG22" s="18" t="s">
        <v>47</v>
      </c>
      <c r="AI22" s="36" t="s">
        <v>16</v>
      </c>
      <c r="AJ22" s="37">
        <f t="shared" si="0"/>
        <v>19</v>
      </c>
      <c r="AK22" s="37">
        <f t="shared" si="1"/>
        <v>0</v>
      </c>
      <c r="AL22" s="37">
        <f t="shared" si="2"/>
        <v>1</v>
      </c>
      <c r="AM22" s="37">
        <f t="shared" si="3"/>
        <v>1</v>
      </c>
      <c r="AN22" s="37">
        <f t="shared" si="4"/>
        <v>0</v>
      </c>
      <c r="AO22" s="37">
        <f t="shared" si="5"/>
        <v>0</v>
      </c>
      <c r="AP22" s="37">
        <f t="shared" si="6"/>
        <v>0</v>
      </c>
      <c r="AQ22" s="37">
        <f t="shared" si="7"/>
        <v>0</v>
      </c>
      <c r="AR22" s="37">
        <f t="shared" si="8"/>
        <v>10</v>
      </c>
      <c r="AS22" s="37">
        <f t="shared" si="9"/>
        <v>0</v>
      </c>
      <c r="AT22" s="37">
        <f t="shared" si="10"/>
        <v>0</v>
      </c>
      <c r="AU22" s="37">
        <f t="shared" si="11"/>
        <v>0</v>
      </c>
      <c r="AV22" s="37">
        <f t="shared" si="12"/>
        <v>0</v>
      </c>
      <c r="AW22" s="38">
        <f>VLOOKUP($AJ$6,Sheet3!$A$1:$C$8,3,FALSE)*AJ22+VLOOKUP($AK$6,Sheet3!$A$1:$C$8,3,FALSE)*AK22+VLOOKUP($AL$6,Sheet3!$A$1:$C$8,3,FALSE)*AL22+VLOOKUP($AM$6,Sheet3!$A$1:$C$8,3,FALSE)*AM22+VLOOKUP($AN$6,Sheet3!$A$1:$C$8,3,FALSE)*AN22+VLOOKUP($AO$6,Sheet3!$A$1:$C$8,3,FALSE)*AO22+VLOOKUP($AQ$6,Sheet3!$A$1:$C$8,3,FALSE)*AQ22+VLOOKUP($AR$6,Sheet3!$A$1:$C$8,3,FALSE)*AR22</f>
        <v>152</v>
      </c>
      <c r="AX22" s="2"/>
    </row>
    <row r="23" spans="1:50" ht="13.5">
      <c r="A23" s="15" t="s">
        <v>17</v>
      </c>
      <c r="B23" s="10" t="s">
        <v>72</v>
      </c>
      <c r="C23" s="13" t="s">
        <v>53</v>
      </c>
      <c r="D23" s="17" t="s">
        <v>48</v>
      </c>
      <c r="E23" s="17" t="s">
        <v>48</v>
      </c>
      <c r="F23" s="17" t="s">
        <v>48</v>
      </c>
      <c r="G23" s="17" t="s">
        <v>48</v>
      </c>
      <c r="H23" s="13" t="s">
        <v>53</v>
      </c>
      <c r="I23" s="13" t="s">
        <v>53</v>
      </c>
      <c r="J23" s="13" t="s">
        <v>53</v>
      </c>
      <c r="K23" s="17" t="s">
        <v>48</v>
      </c>
      <c r="L23" s="13" t="s">
        <v>53</v>
      </c>
      <c r="M23" s="13" t="s">
        <v>53</v>
      </c>
      <c r="N23" s="17" t="s">
        <v>48</v>
      </c>
      <c r="O23" s="13" t="s">
        <v>53</v>
      </c>
      <c r="P23" s="13" t="s">
        <v>53</v>
      </c>
      <c r="Q23" s="17" t="s">
        <v>48</v>
      </c>
      <c r="R23" s="17" t="s">
        <v>48</v>
      </c>
      <c r="S23" s="13" t="s">
        <v>53</v>
      </c>
      <c r="T23" s="13" t="s">
        <v>53</v>
      </c>
      <c r="U23" s="17" t="s">
        <v>48</v>
      </c>
      <c r="V23" s="13" t="s">
        <v>53</v>
      </c>
      <c r="W23" s="13" t="s">
        <v>53</v>
      </c>
      <c r="X23" s="17" t="s">
        <v>48</v>
      </c>
      <c r="Y23" s="17" t="s">
        <v>48</v>
      </c>
      <c r="Z23" s="13" t="s">
        <v>53</v>
      </c>
      <c r="AA23" s="13" t="s">
        <v>53</v>
      </c>
      <c r="AB23" s="17" t="s">
        <v>48</v>
      </c>
      <c r="AC23" s="13" t="s">
        <v>53</v>
      </c>
      <c r="AD23" s="13" t="s">
        <v>53</v>
      </c>
      <c r="AE23" s="17" t="s">
        <v>48</v>
      </c>
      <c r="AF23" s="17" t="s">
        <v>48</v>
      </c>
      <c r="AG23" s="23" t="s">
        <v>53</v>
      </c>
      <c r="AI23" s="36" t="s">
        <v>17</v>
      </c>
      <c r="AJ23" s="37">
        <f t="shared" si="0"/>
        <v>0</v>
      </c>
      <c r="AK23" s="37">
        <f t="shared" si="1"/>
        <v>0</v>
      </c>
      <c r="AL23" s="37">
        <f t="shared" si="2"/>
        <v>0</v>
      </c>
      <c r="AM23" s="37">
        <f t="shared" si="3"/>
        <v>0</v>
      </c>
      <c r="AN23" s="37">
        <f t="shared" si="4"/>
        <v>14</v>
      </c>
      <c r="AO23" s="37">
        <f t="shared" si="5"/>
        <v>0</v>
      </c>
      <c r="AP23" s="37">
        <f t="shared" si="6"/>
        <v>0</v>
      </c>
      <c r="AQ23" s="37">
        <f t="shared" si="7"/>
        <v>17</v>
      </c>
      <c r="AR23" s="37">
        <f t="shared" si="8"/>
        <v>0</v>
      </c>
      <c r="AS23" s="37">
        <f t="shared" si="9"/>
        <v>0</v>
      </c>
      <c r="AT23" s="37">
        <f t="shared" si="10"/>
        <v>0</v>
      </c>
      <c r="AU23" s="37">
        <f t="shared" si="11"/>
        <v>0</v>
      </c>
      <c r="AV23" s="37">
        <f t="shared" si="12"/>
        <v>0</v>
      </c>
      <c r="AW23" s="38">
        <f>VLOOKUP($AJ$6,Sheet3!$A$1:$C$8,3,FALSE)*AJ23+VLOOKUP($AK$6,Sheet3!$A$1:$C$8,3,FALSE)*AK23+VLOOKUP($AL$6,Sheet3!$A$1:$C$8,3,FALSE)*AL23+VLOOKUP($AM$6,Sheet3!$A$1:$C$8,3,FALSE)*AM23+VLOOKUP($AN$6,Sheet3!$A$1:$C$8,3,FALSE)*AN23+VLOOKUP($AO$6,Sheet3!$A$1:$C$8,3,FALSE)*AO23+VLOOKUP($AQ$6,Sheet3!$A$1:$C$8,3,FALSE)*AQ23+VLOOKUP($AR$6,Sheet3!$A$1:$C$8,3,FALSE)*AR23</f>
        <v>0</v>
      </c>
      <c r="AX23" s="2"/>
    </row>
    <row r="24" spans="1:50" ht="13.5">
      <c r="A24" s="15" t="s">
        <v>83</v>
      </c>
      <c r="B24" s="10" t="s">
        <v>72</v>
      </c>
      <c r="C24" s="16" t="s">
        <v>49</v>
      </c>
      <c r="D24" s="16" t="s">
        <v>50</v>
      </c>
      <c r="E24" s="13" t="s">
        <v>53</v>
      </c>
      <c r="F24" s="13" t="s">
        <v>53</v>
      </c>
      <c r="G24" s="13" t="s">
        <v>53</v>
      </c>
      <c r="H24" s="13" t="s">
        <v>53</v>
      </c>
      <c r="I24" s="13" t="s">
        <v>53</v>
      </c>
      <c r="J24" s="13" t="s">
        <v>53</v>
      </c>
      <c r="K24" s="13" t="s">
        <v>53</v>
      </c>
      <c r="L24" s="13" t="s">
        <v>53</v>
      </c>
      <c r="M24" s="13" t="s">
        <v>53</v>
      </c>
      <c r="N24" s="13" t="s">
        <v>53</v>
      </c>
      <c r="O24" s="13" t="s">
        <v>53</v>
      </c>
      <c r="P24" s="12" t="s">
        <v>47</v>
      </c>
      <c r="Q24" s="13" t="s">
        <v>53</v>
      </c>
      <c r="R24" s="13" t="s">
        <v>53</v>
      </c>
      <c r="S24" s="13" t="s">
        <v>53</v>
      </c>
      <c r="T24" s="16" t="s">
        <v>49</v>
      </c>
      <c r="U24" s="16" t="s">
        <v>50</v>
      </c>
      <c r="V24" s="13" t="s">
        <v>53</v>
      </c>
      <c r="W24" s="13" t="s">
        <v>53</v>
      </c>
      <c r="X24" s="13" t="s">
        <v>53</v>
      </c>
      <c r="Y24" s="13" t="s">
        <v>53</v>
      </c>
      <c r="Z24" s="13" t="s">
        <v>53</v>
      </c>
      <c r="AA24" s="13" t="s">
        <v>53</v>
      </c>
      <c r="AB24" s="13" t="s">
        <v>53</v>
      </c>
      <c r="AC24" s="13" t="s">
        <v>53</v>
      </c>
      <c r="AD24" s="13" t="s">
        <v>53</v>
      </c>
      <c r="AE24" s="13" t="s">
        <v>53</v>
      </c>
      <c r="AF24" s="13" t="s">
        <v>53</v>
      </c>
      <c r="AG24" s="23" t="s">
        <v>53</v>
      </c>
      <c r="AI24" s="36" t="s">
        <v>83</v>
      </c>
      <c r="AJ24" s="37">
        <f t="shared" si="0"/>
        <v>1</v>
      </c>
      <c r="AK24" s="37">
        <f t="shared" si="1"/>
        <v>0</v>
      </c>
      <c r="AL24" s="37">
        <f t="shared" si="2"/>
        <v>2</v>
      </c>
      <c r="AM24" s="37">
        <f t="shared" si="3"/>
        <v>2</v>
      </c>
      <c r="AN24" s="37">
        <f t="shared" si="4"/>
        <v>0</v>
      </c>
      <c r="AO24" s="37">
        <f t="shared" si="5"/>
        <v>0</v>
      </c>
      <c r="AP24" s="37">
        <f t="shared" si="6"/>
        <v>0</v>
      </c>
      <c r="AQ24" s="37">
        <f t="shared" si="7"/>
        <v>26</v>
      </c>
      <c r="AR24" s="37">
        <f t="shared" si="8"/>
        <v>0</v>
      </c>
      <c r="AS24" s="37">
        <f t="shared" si="9"/>
        <v>0</v>
      </c>
      <c r="AT24" s="37">
        <f t="shared" si="10"/>
        <v>0</v>
      </c>
      <c r="AU24" s="37">
        <f t="shared" si="11"/>
        <v>0</v>
      </c>
      <c r="AV24" s="37">
        <f t="shared" si="12"/>
        <v>0</v>
      </c>
      <c r="AW24" s="38">
        <f>VLOOKUP($AJ$6,Sheet3!$A$1:$C$8,3,FALSE)*AJ24+VLOOKUP($AK$6,Sheet3!$A$1:$C$8,3,FALSE)*AK24+VLOOKUP($AL$6,Sheet3!$A$1:$C$8,3,FALSE)*AL24+VLOOKUP($AM$6,Sheet3!$A$1:$C$8,3,FALSE)*AM24+VLOOKUP($AN$6,Sheet3!$A$1:$C$8,3,FALSE)*AN24+VLOOKUP($AO$6,Sheet3!$A$1:$C$8,3,FALSE)*AO24+VLOOKUP($AQ$6,Sheet3!$A$1:$C$8,3,FALSE)*AQ24+VLOOKUP($AR$6,Sheet3!$A$1:$C$8,3,FALSE)*AR24</f>
        <v>8</v>
      </c>
      <c r="AX24" s="2"/>
    </row>
    <row r="25" spans="1:50" ht="13.5">
      <c r="A25" s="15" t="s">
        <v>18</v>
      </c>
      <c r="B25" s="10" t="s">
        <v>72</v>
      </c>
      <c r="C25" s="17" t="s">
        <v>52</v>
      </c>
      <c r="D25" s="17" t="s">
        <v>52</v>
      </c>
      <c r="E25" s="17" t="s">
        <v>52</v>
      </c>
      <c r="F25" s="17" t="s">
        <v>52</v>
      </c>
      <c r="G25" s="17" t="s">
        <v>52</v>
      </c>
      <c r="H25" s="13" t="s">
        <v>53</v>
      </c>
      <c r="I25" s="13" t="s">
        <v>53</v>
      </c>
      <c r="J25" s="17" t="s">
        <v>52</v>
      </c>
      <c r="K25" s="17" t="s">
        <v>52</v>
      </c>
      <c r="L25" s="17" t="s">
        <v>52</v>
      </c>
      <c r="M25" s="17" t="s">
        <v>52</v>
      </c>
      <c r="N25" s="17" t="s">
        <v>52</v>
      </c>
      <c r="O25" s="13" t="s">
        <v>53</v>
      </c>
      <c r="P25" s="13" t="s">
        <v>53</v>
      </c>
      <c r="Q25" s="17" t="s">
        <v>52</v>
      </c>
      <c r="R25" s="17" t="s">
        <v>52</v>
      </c>
      <c r="S25" s="17" t="s">
        <v>52</v>
      </c>
      <c r="T25" s="17" t="s">
        <v>52</v>
      </c>
      <c r="U25" s="17" t="s">
        <v>52</v>
      </c>
      <c r="V25" s="13" t="s">
        <v>53</v>
      </c>
      <c r="W25" s="13" t="s">
        <v>53</v>
      </c>
      <c r="X25" s="17" t="s">
        <v>52</v>
      </c>
      <c r="Y25" s="17" t="s">
        <v>52</v>
      </c>
      <c r="Z25" s="17" t="s">
        <v>52</v>
      </c>
      <c r="AA25" s="17" t="s">
        <v>52</v>
      </c>
      <c r="AB25" s="17" t="s">
        <v>52</v>
      </c>
      <c r="AC25" s="13" t="s">
        <v>53</v>
      </c>
      <c r="AD25" s="13" t="s">
        <v>53</v>
      </c>
      <c r="AE25" s="17" t="s">
        <v>52</v>
      </c>
      <c r="AF25" s="13" t="s">
        <v>53</v>
      </c>
      <c r="AG25" s="23" t="s">
        <v>53</v>
      </c>
      <c r="AI25" s="36" t="s">
        <v>18</v>
      </c>
      <c r="AJ25" s="37">
        <f t="shared" si="0"/>
        <v>0</v>
      </c>
      <c r="AK25" s="37">
        <f t="shared" si="1"/>
        <v>21</v>
      </c>
      <c r="AL25" s="37">
        <f t="shared" si="2"/>
        <v>0</v>
      </c>
      <c r="AM25" s="37">
        <f t="shared" si="3"/>
        <v>0</v>
      </c>
      <c r="AN25" s="37">
        <f t="shared" si="4"/>
        <v>0</v>
      </c>
      <c r="AO25" s="37">
        <f t="shared" si="5"/>
        <v>0</v>
      </c>
      <c r="AP25" s="37">
        <f t="shared" si="6"/>
        <v>0</v>
      </c>
      <c r="AQ25" s="37">
        <f t="shared" si="7"/>
        <v>10</v>
      </c>
      <c r="AR25" s="37">
        <f t="shared" si="8"/>
        <v>0</v>
      </c>
      <c r="AS25" s="37">
        <f t="shared" si="9"/>
        <v>0</v>
      </c>
      <c r="AT25" s="37">
        <f t="shared" si="10"/>
        <v>0</v>
      </c>
      <c r="AU25" s="37">
        <f t="shared" si="11"/>
        <v>0</v>
      </c>
      <c r="AV25" s="37">
        <f t="shared" si="12"/>
        <v>0</v>
      </c>
      <c r="AW25" s="38">
        <f>VLOOKUP($AJ$6,Sheet3!$A$1:$C$8,3,FALSE)*AJ25+VLOOKUP($AK$6,Sheet3!$A$1:$C$8,3,FALSE)*AK25+VLOOKUP($AL$6,Sheet3!$A$1:$C$8,3,FALSE)*AL25+VLOOKUP($AM$6,Sheet3!$A$1:$C$8,3,FALSE)*AM25+VLOOKUP($AN$6,Sheet3!$A$1:$C$8,3,FALSE)*AN25+VLOOKUP($AO$6,Sheet3!$A$1:$C$8,3,FALSE)*AO25+VLOOKUP($AQ$6,Sheet3!$A$1:$C$8,3,FALSE)*AQ25+VLOOKUP($AR$6,Sheet3!$A$1:$C$8,3,FALSE)*AR25</f>
        <v>0</v>
      </c>
      <c r="AX25" s="2"/>
    </row>
    <row r="26" spans="1:50" ht="13.5">
      <c r="A26" s="15" t="s">
        <v>86</v>
      </c>
      <c r="B26" s="10" t="s">
        <v>73</v>
      </c>
      <c r="C26" s="17" t="s">
        <v>50</v>
      </c>
      <c r="D26" s="13" t="s">
        <v>46</v>
      </c>
      <c r="E26" s="12" t="s">
        <v>47</v>
      </c>
      <c r="F26" s="12" t="s">
        <v>47</v>
      </c>
      <c r="G26" s="13" t="s">
        <v>46</v>
      </c>
      <c r="H26" s="12" t="s">
        <v>47</v>
      </c>
      <c r="I26" s="17" t="s">
        <v>49</v>
      </c>
      <c r="J26" s="17" t="s">
        <v>50</v>
      </c>
      <c r="K26" s="13" t="s">
        <v>46</v>
      </c>
      <c r="L26" s="12" t="s">
        <v>47</v>
      </c>
      <c r="M26" s="17" t="s">
        <v>49</v>
      </c>
      <c r="N26" s="17" t="s">
        <v>50</v>
      </c>
      <c r="O26" s="13" t="s">
        <v>46</v>
      </c>
      <c r="P26" s="12" t="s">
        <v>47</v>
      </c>
      <c r="Q26" s="17" t="s">
        <v>49</v>
      </c>
      <c r="R26" s="17" t="s">
        <v>50</v>
      </c>
      <c r="S26" s="13" t="s">
        <v>46</v>
      </c>
      <c r="T26" s="13" t="s">
        <v>46</v>
      </c>
      <c r="U26" s="12" t="s">
        <v>47</v>
      </c>
      <c r="V26" s="12" t="s">
        <v>47</v>
      </c>
      <c r="W26" s="17" t="s">
        <v>49</v>
      </c>
      <c r="X26" s="17" t="s">
        <v>50</v>
      </c>
      <c r="Y26" s="13" t="s">
        <v>46</v>
      </c>
      <c r="Z26" s="12" t="s">
        <v>47</v>
      </c>
      <c r="AA26" s="17" t="s">
        <v>49</v>
      </c>
      <c r="AB26" s="17" t="s">
        <v>50</v>
      </c>
      <c r="AC26" s="13" t="s">
        <v>46</v>
      </c>
      <c r="AD26" s="12" t="s">
        <v>47</v>
      </c>
      <c r="AE26" s="13" t="s">
        <v>46</v>
      </c>
      <c r="AF26" s="13" t="s">
        <v>46</v>
      </c>
      <c r="AG26" s="22" t="s">
        <v>49</v>
      </c>
      <c r="AI26" s="36" t="s">
        <v>86</v>
      </c>
      <c r="AJ26" s="37">
        <f t="shared" si="0"/>
        <v>9</v>
      </c>
      <c r="AK26" s="37">
        <f t="shared" si="1"/>
        <v>0</v>
      </c>
      <c r="AL26" s="37">
        <f t="shared" si="2"/>
        <v>6</v>
      </c>
      <c r="AM26" s="37">
        <f t="shared" si="3"/>
        <v>6</v>
      </c>
      <c r="AN26" s="37">
        <f t="shared" si="4"/>
        <v>0</v>
      </c>
      <c r="AO26" s="37">
        <f t="shared" si="5"/>
        <v>0</v>
      </c>
      <c r="AP26" s="37">
        <f t="shared" si="6"/>
        <v>0</v>
      </c>
      <c r="AQ26" s="37">
        <f t="shared" si="7"/>
        <v>0</v>
      </c>
      <c r="AR26" s="37">
        <f t="shared" si="8"/>
        <v>10</v>
      </c>
      <c r="AS26" s="37">
        <f t="shared" si="9"/>
        <v>0</v>
      </c>
      <c r="AT26" s="37">
        <f t="shared" si="10"/>
        <v>0</v>
      </c>
      <c r="AU26" s="37">
        <f t="shared" si="11"/>
        <v>0</v>
      </c>
      <c r="AV26" s="37">
        <f t="shared" si="12"/>
        <v>0</v>
      </c>
      <c r="AW26" s="38">
        <f>VLOOKUP($AJ$6,Sheet3!$A$1:$C$8,3,FALSE)*AJ26+VLOOKUP($AK$6,Sheet3!$A$1:$C$8,3,FALSE)*AK26+VLOOKUP($AL$6,Sheet3!$A$1:$C$8,3,FALSE)*AL26+VLOOKUP($AM$6,Sheet3!$A$1:$C$8,3,FALSE)*AM26+VLOOKUP($AN$6,Sheet3!$A$1:$C$8,3,FALSE)*AN26+VLOOKUP($AO$6,Sheet3!$A$1:$C$8,3,FALSE)*AO26+VLOOKUP($AQ$6,Sheet3!$A$1:$C$8,3,FALSE)*AQ26+VLOOKUP($AR$6,Sheet3!$A$1:$C$8,3,FALSE)*AR26</f>
        <v>72</v>
      </c>
      <c r="AX26" s="2"/>
    </row>
    <row r="27" spans="1:50" ht="13.5">
      <c r="A27" s="15" t="s">
        <v>19</v>
      </c>
      <c r="B27" s="10" t="s">
        <v>73</v>
      </c>
      <c r="C27" s="13" t="s">
        <v>53</v>
      </c>
      <c r="D27" s="17" t="s">
        <v>52</v>
      </c>
      <c r="E27" s="17" t="s">
        <v>52</v>
      </c>
      <c r="F27" s="17" t="s">
        <v>52</v>
      </c>
      <c r="G27" s="13" t="s">
        <v>53</v>
      </c>
      <c r="H27" s="17" t="s">
        <v>52</v>
      </c>
      <c r="I27" s="17" t="s">
        <v>52</v>
      </c>
      <c r="J27" s="17" t="s">
        <v>52</v>
      </c>
      <c r="K27" s="17" t="s">
        <v>52</v>
      </c>
      <c r="L27" s="17" t="s">
        <v>52</v>
      </c>
      <c r="M27" s="13" t="s">
        <v>53</v>
      </c>
      <c r="N27" s="13" t="s">
        <v>53</v>
      </c>
      <c r="O27" s="17" t="s">
        <v>52</v>
      </c>
      <c r="P27" s="17" t="s">
        <v>52</v>
      </c>
      <c r="Q27" s="17" t="s">
        <v>52</v>
      </c>
      <c r="R27" s="17" t="s">
        <v>52</v>
      </c>
      <c r="S27" s="17" t="s">
        <v>52</v>
      </c>
      <c r="T27" s="13" t="s">
        <v>53</v>
      </c>
      <c r="U27" s="17" t="s">
        <v>52</v>
      </c>
      <c r="V27" s="17" t="s">
        <v>52</v>
      </c>
      <c r="W27" s="17" t="s">
        <v>52</v>
      </c>
      <c r="X27" s="13" t="s">
        <v>53</v>
      </c>
      <c r="Y27" s="13" t="s">
        <v>53</v>
      </c>
      <c r="Z27" s="13" t="s">
        <v>53</v>
      </c>
      <c r="AA27" s="17" t="s">
        <v>52</v>
      </c>
      <c r="AB27" s="13" t="s">
        <v>53</v>
      </c>
      <c r="AC27" s="17" t="s">
        <v>52</v>
      </c>
      <c r="AD27" s="17" t="s">
        <v>52</v>
      </c>
      <c r="AE27" s="20" t="s">
        <v>54</v>
      </c>
      <c r="AF27" s="13" t="s">
        <v>53</v>
      </c>
      <c r="AG27" s="23" t="s">
        <v>53</v>
      </c>
      <c r="AI27" s="36" t="s">
        <v>19</v>
      </c>
      <c r="AJ27" s="37">
        <f t="shared" si="0"/>
        <v>0</v>
      </c>
      <c r="AK27" s="37">
        <f t="shared" si="1"/>
        <v>19</v>
      </c>
      <c r="AL27" s="37">
        <f t="shared" si="2"/>
        <v>0</v>
      </c>
      <c r="AM27" s="37">
        <f t="shared" si="3"/>
        <v>0</v>
      </c>
      <c r="AN27" s="37">
        <f t="shared" si="4"/>
        <v>0</v>
      </c>
      <c r="AO27" s="37">
        <f t="shared" si="5"/>
        <v>0</v>
      </c>
      <c r="AP27" s="37">
        <f t="shared" si="6"/>
        <v>0</v>
      </c>
      <c r="AQ27" s="37">
        <f t="shared" si="7"/>
        <v>11</v>
      </c>
      <c r="AR27" s="37">
        <f t="shared" si="8"/>
        <v>0</v>
      </c>
      <c r="AS27" s="37">
        <f t="shared" si="9"/>
        <v>1</v>
      </c>
      <c r="AT27" s="37">
        <f t="shared" si="10"/>
        <v>0</v>
      </c>
      <c r="AU27" s="37">
        <f t="shared" si="11"/>
        <v>0</v>
      </c>
      <c r="AV27" s="37">
        <f t="shared" si="12"/>
        <v>1</v>
      </c>
      <c r="AW27" s="38">
        <f>VLOOKUP($AJ$6,Sheet3!$A$1:$C$8,3,FALSE)*AJ27+VLOOKUP($AK$6,Sheet3!$A$1:$C$8,3,FALSE)*AK27+VLOOKUP($AL$6,Sheet3!$A$1:$C$8,3,FALSE)*AL27+VLOOKUP($AM$6,Sheet3!$A$1:$C$8,3,FALSE)*AM27+VLOOKUP($AN$6,Sheet3!$A$1:$C$8,3,FALSE)*AN27+VLOOKUP($AO$6,Sheet3!$A$1:$C$8,3,FALSE)*AO27+VLOOKUP($AQ$6,Sheet3!$A$1:$C$8,3,FALSE)*AQ27+VLOOKUP($AR$6,Sheet3!$A$1:$C$8,3,FALSE)*AR27</f>
        <v>0</v>
      </c>
      <c r="AX27" s="2"/>
    </row>
    <row r="28" spans="1:50" ht="13.5">
      <c r="A28" s="15" t="s">
        <v>87</v>
      </c>
      <c r="B28" s="10" t="s">
        <v>74</v>
      </c>
      <c r="C28" s="17" t="s">
        <v>50</v>
      </c>
      <c r="D28" s="13" t="s">
        <v>46</v>
      </c>
      <c r="E28" s="12" t="s">
        <v>47</v>
      </c>
      <c r="F28" s="13" t="s">
        <v>46</v>
      </c>
      <c r="G28" s="12" t="s">
        <v>47</v>
      </c>
      <c r="H28" s="17" t="s">
        <v>49</v>
      </c>
      <c r="I28" s="17" t="s">
        <v>50</v>
      </c>
      <c r="J28" s="13" t="s">
        <v>46</v>
      </c>
      <c r="K28" s="12" t="s">
        <v>47</v>
      </c>
      <c r="L28" s="12" t="s">
        <v>47</v>
      </c>
      <c r="M28" s="17" t="s">
        <v>49</v>
      </c>
      <c r="N28" s="17" t="s">
        <v>50</v>
      </c>
      <c r="O28" s="13" t="s">
        <v>46</v>
      </c>
      <c r="P28" s="13" t="s">
        <v>46</v>
      </c>
      <c r="Q28" s="12" t="s">
        <v>47</v>
      </c>
      <c r="R28" s="17" t="s">
        <v>49</v>
      </c>
      <c r="S28" s="17" t="s">
        <v>50</v>
      </c>
      <c r="T28" s="20" t="s">
        <v>54</v>
      </c>
      <c r="U28" s="20" t="s">
        <v>54</v>
      </c>
      <c r="V28" s="12" t="s">
        <v>47</v>
      </c>
      <c r="W28" s="17" t="s">
        <v>49</v>
      </c>
      <c r="X28" s="17" t="s">
        <v>50</v>
      </c>
      <c r="Y28" s="13" t="s">
        <v>46</v>
      </c>
      <c r="Z28" s="12" t="s">
        <v>47</v>
      </c>
      <c r="AA28" s="13" t="s">
        <v>46</v>
      </c>
      <c r="AB28" s="13" t="s">
        <v>46</v>
      </c>
      <c r="AC28" s="12" t="s">
        <v>47</v>
      </c>
      <c r="AD28" s="17" t="s">
        <v>49</v>
      </c>
      <c r="AE28" s="17" t="s">
        <v>50</v>
      </c>
      <c r="AF28" s="13" t="s">
        <v>46</v>
      </c>
      <c r="AG28" s="23" t="s">
        <v>46</v>
      </c>
      <c r="AI28" s="36" t="s">
        <v>87</v>
      </c>
      <c r="AJ28" s="37">
        <f t="shared" si="0"/>
        <v>8</v>
      </c>
      <c r="AK28" s="37">
        <f t="shared" si="1"/>
        <v>0</v>
      </c>
      <c r="AL28" s="37">
        <f t="shared" si="2"/>
        <v>5</v>
      </c>
      <c r="AM28" s="37">
        <f t="shared" si="3"/>
        <v>6</v>
      </c>
      <c r="AN28" s="37">
        <f t="shared" si="4"/>
        <v>0</v>
      </c>
      <c r="AO28" s="37">
        <f t="shared" si="5"/>
        <v>0</v>
      </c>
      <c r="AP28" s="37">
        <f t="shared" si="6"/>
        <v>0</v>
      </c>
      <c r="AQ28" s="37">
        <f t="shared" si="7"/>
        <v>0</v>
      </c>
      <c r="AR28" s="37">
        <f t="shared" si="8"/>
        <v>10</v>
      </c>
      <c r="AS28" s="37">
        <f t="shared" si="9"/>
        <v>2</v>
      </c>
      <c r="AT28" s="37">
        <f t="shared" si="10"/>
        <v>0</v>
      </c>
      <c r="AU28" s="37">
        <f t="shared" si="11"/>
        <v>0</v>
      </c>
      <c r="AV28" s="37">
        <f t="shared" si="12"/>
        <v>2</v>
      </c>
      <c r="AW28" s="38">
        <f>VLOOKUP($AJ$6,Sheet3!$A$1:$C$8,3,FALSE)*AJ28+VLOOKUP($AK$6,Sheet3!$A$1:$C$8,3,FALSE)*AK28+VLOOKUP($AL$6,Sheet3!$A$1:$C$8,3,FALSE)*AL28+VLOOKUP($AM$6,Sheet3!$A$1:$C$8,3,FALSE)*AM28+VLOOKUP($AN$6,Sheet3!$A$1:$C$8,3,FALSE)*AN28+VLOOKUP($AO$6,Sheet3!$A$1:$C$8,3,FALSE)*AO28+VLOOKUP($AQ$6,Sheet3!$A$1:$C$8,3,FALSE)*AQ28+VLOOKUP($AR$6,Sheet3!$A$1:$C$8,3,FALSE)*AR28</f>
        <v>64</v>
      </c>
      <c r="AX28" s="2"/>
    </row>
    <row r="29" spans="1:50" ht="13.5">
      <c r="A29" s="15" t="s">
        <v>84</v>
      </c>
      <c r="B29" s="10" t="s">
        <v>74</v>
      </c>
      <c r="C29" s="12" t="s">
        <v>47</v>
      </c>
      <c r="D29" s="13" t="s">
        <v>53</v>
      </c>
      <c r="E29" s="12" t="s">
        <v>47</v>
      </c>
      <c r="F29" s="13" t="s">
        <v>53</v>
      </c>
      <c r="G29" s="12" t="s">
        <v>47</v>
      </c>
      <c r="H29" s="12" t="s">
        <v>47</v>
      </c>
      <c r="I29" s="12" t="s">
        <v>47</v>
      </c>
      <c r="J29" s="12" t="s">
        <v>47</v>
      </c>
      <c r="K29" s="12" t="s">
        <v>47</v>
      </c>
      <c r="L29" s="13" t="s">
        <v>53</v>
      </c>
      <c r="M29" s="13" t="s">
        <v>53</v>
      </c>
      <c r="N29" s="12" t="s">
        <v>47</v>
      </c>
      <c r="O29" s="12" t="s">
        <v>47</v>
      </c>
      <c r="P29" s="12" t="s">
        <v>47</v>
      </c>
      <c r="Q29" s="13" t="s">
        <v>53</v>
      </c>
      <c r="R29" s="13" t="s">
        <v>53</v>
      </c>
      <c r="S29" s="13" t="s">
        <v>53</v>
      </c>
      <c r="T29" s="13" t="s">
        <v>53</v>
      </c>
      <c r="U29" s="12" t="s">
        <v>47</v>
      </c>
      <c r="V29" s="13" t="s">
        <v>53</v>
      </c>
      <c r="W29" s="13" t="s">
        <v>53</v>
      </c>
      <c r="X29" s="13" t="s">
        <v>53</v>
      </c>
      <c r="Y29" s="13" t="s">
        <v>53</v>
      </c>
      <c r="Z29" s="12" t="s">
        <v>47</v>
      </c>
      <c r="AA29" s="13" t="s">
        <v>53</v>
      </c>
      <c r="AB29" s="12" t="s">
        <v>47</v>
      </c>
      <c r="AC29" s="13" t="s">
        <v>53</v>
      </c>
      <c r="AD29" s="13" t="s">
        <v>53</v>
      </c>
      <c r="AE29" s="12" t="s">
        <v>47</v>
      </c>
      <c r="AF29" s="13" t="s">
        <v>53</v>
      </c>
      <c r="AG29" s="23" t="s">
        <v>53</v>
      </c>
      <c r="AI29" s="36" t="s">
        <v>84</v>
      </c>
      <c r="AJ29" s="37">
        <f t="shared" si="0"/>
        <v>14</v>
      </c>
      <c r="AK29" s="37">
        <f t="shared" si="1"/>
        <v>0</v>
      </c>
      <c r="AL29" s="37">
        <f t="shared" si="2"/>
        <v>0</v>
      </c>
      <c r="AM29" s="37">
        <f t="shared" si="3"/>
        <v>0</v>
      </c>
      <c r="AN29" s="37">
        <f t="shared" si="4"/>
        <v>0</v>
      </c>
      <c r="AO29" s="37">
        <f t="shared" si="5"/>
        <v>0</v>
      </c>
      <c r="AP29" s="37">
        <f t="shared" si="6"/>
        <v>0</v>
      </c>
      <c r="AQ29" s="37">
        <f t="shared" si="7"/>
        <v>17</v>
      </c>
      <c r="AR29" s="37">
        <f t="shared" si="8"/>
        <v>0</v>
      </c>
      <c r="AS29" s="37">
        <f t="shared" si="9"/>
        <v>0</v>
      </c>
      <c r="AT29" s="37">
        <f t="shared" si="10"/>
        <v>0</v>
      </c>
      <c r="AU29" s="37">
        <f t="shared" si="11"/>
        <v>0</v>
      </c>
      <c r="AV29" s="37">
        <f t="shared" si="12"/>
        <v>0</v>
      </c>
      <c r="AW29" s="38">
        <f>VLOOKUP($AJ$6,Sheet3!$A$1:$C$8,3,FALSE)*AJ29+VLOOKUP($AK$6,Sheet3!$A$1:$C$8,3,FALSE)*AK29+VLOOKUP($AL$6,Sheet3!$A$1:$C$8,3,FALSE)*AL29+VLOOKUP($AM$6,Sheet3!$A$1:$C$8,3,FALSE)*AM29+VLOOKUP($AN$6,Sheet3!$A$1:$C$8,3,FALSE)*AN29+VLOOKUP($AO$6,Sheet3!$A$1:$C$8,3,FALSE)*AO29+VLOOKUP($AQ$6,Sheet3!$A$1:$C$8,3,FALSE)*AQ29+VLOOKUP($AR$6,Sheet3!$A$1:$C$8,3,FALSE)*AR29</f>
        <v>112</v>
      </c>
      <c r="AX29" s="2"/>
    </row>
    <row r="30" spans="1:50" ht="13.5">
      <c r="A30" s="15" t="s">
        <v>20</v>
      </c>
      <c r="B30" s="10" t="s">
        <v>75</v>
      </c>
      <c r="C30" s="12" t="s">
        <v>47</v>
      </c>
      <c r="D30" s="12" t="s">
        <v>47</v>
      </c>
      <c r="E30" s="17" t="s">
        <v>49</v>
      </c>
      <c r="F30" s="17" t="s">
        <v>50</v>
      </c>
      <c r="G30" s="13" t="s">
        <v>46</v>
      </c>
      <c r="H30" s="13" t="s">
        <v>46</v>
      </c>
      <c r="I30" s="12" t="s">
        <v>47</v>
      </c>
      <c r="J30" s="17" t="s">
        <v>49</v>
      </c>
      <c r="K30" s="17" t="s">
        <v>50</v>
      </c>
      <c r="L30" s="13" t="s">
        <v>46</v>
      </c>
      <c r="M30" s="12" t="s">
        <v>47</v>
      </c>
      <c r="N30" s="13" t="s">
        <v>46</v>
      </c>
      <c r="O30" s="12" t="s">
        <v>47</v>
      </c>
      <c r="P30" s="17" t="s">
        <v>49</v>
      </c>
      <c r="Q30" s="17" t="s">
        <v>50</v>
      </c>
      <c r="R30" s="13" t="s">
        <v>46</v>
      </c>
      <c r="S30" s="13" t="s">
        <v>46</v>
      </c>
      <c r="T30" s="13" t="s">
        <v>46</v>
      </c>
      <c r="U30" s="12" t="s">
        <v>47</v>
      </c>
      <c r="V30" s="17" t="s">
        <v>49</v>
      </c>
      <c r="W30" s="17" t="s">
        <v>50</v>
      </c>
      <c r="X30" s="13" t="s">
        <v>46</v>
      </c>
      <c r="Y30" s="17" t="s">
        <v>49</v>
      </c>
      <c r="Z30" s="17" t="s">
        <v>50</v>
      </c>
      <c r="AA30" s="13" t="s">
        <v>46</v>
      </c>
      <c r="AB30" s="17" t="s">
        <v>49</v>
      </c>
      <c r="AC30" s="17" t="s">
        <v>50</v>
      </c>
      <c r="AD30" s="13" t="s">
        <v>46</v>
      </c>
      <c r="AE30" s="12" t="s">
        <v>47</v>
      </c>
      <c r="AF30" s="17" t="s">
        <v>49</v>
      </c>
      <c r="AG30" s="22" t="s">
        <v>50</v>
      </c>
      <c r="AI30" s="36" t="s">
        <v>20</v>
      </c>
      <c r="AJ30" s="37">
        <f t="shared" si="0"/>
        <v>7</v>
      </c>
      <c r="AK30" s="37">
        <f t="shared" si="1"/>
        <v>0</v>
      </c>
      <c r="AL30" s="37">
        <f t="shared" si="2"/>
        <v>7</v>
      </c>
      <c r="AM30" s="37">
        <f t="shared" si="3"/>
        <v>7</v>
      </c>
      <c r="AN30" s="37">
        <f t="shared" si="4"/>
        <v>0</v>
      </c>
      <c r="AO30" s="37">
        <f t="shared" si="5"/>
        <v>0</v>
      </c>
      <c r="AP30" s="37">
        <f t="shared" si="6"/>
        <v>0</v>
      </c>
      <c r="AQ30" s="37">
        <f t="shared" si="7"/>
        <v>0</v>
      </c>
      <c r="AR30" s="37">
        <f t="shared" si="8"/>
        <v>10</v>
      </c>
      <c r="AS30" s="37">
        <f t="shared" si="9"/>
        <v>0</v>
      </c>
      <c r="AT30" s="37">
        <f t="shared" si="10"/>
        <v>0</v>
      </c>
      <c r="AU30" s="37">
        <f t="shared" si="11"/>
        <v>0</v>
      </c>
      <c r="AV30" s="37">
        <f t="shared" si="12"/>
        <v>0</v>
      </c>
      <c r="AW30" s="38">
        <f>VLOOKUP($AJ$6,Sheet3!$A$1:$C$8,3,FALSE)*AJ30+VLOOKUP($AK$6,Sheet3!$A$1:$C$8,3,FALSE)*AK30+VLOOKUP($AL$6,Sheet3!$A$1:$C$8,3,FALSE)*AL30+VLOOKUP($AM$6,Sheet3!$A$1:$C$8,3,FALSE)*AM30+VLOOKUP($AN$6,Sheet3!$A$1:$C$8,3,FALSE)*AN30+VLOOKUP($AO$6,Sheet3!$A$1:$C$8,3,FALSE)*AO30+VLOOKUP($AQ$6,Sheet3!$A$1:$C$8,3,FALSE)*AQ30+VLOOKUP($AR$6,Sheet3!$A$1:$C$8,3,FALSE)*AR30</f>
        <v>56</v>
      </c>
      <c r="AX30" s="2"/>
    </row>
    <row r="31" spans="1:50" ht="13.5">
      <c r="A31" s="15" t="s">
        <v>21</v>
      </c>
      <c r="B31" s="10" t="s">
        <v>75</v>
      </c>
      <c r="C31" s="17" t="s">
        <v>49</v>
      </c>
      <c r="D31" s="17" t="s">
        <v>50</v>
      </c>
      <c r="E31" s="13" t="s">
        <v>46</v>
      </c>
      <c r="F31" s="12" t="s">
        <v>47</v>
      </c>
      <c r="G31" s="17" t="s">
        <v>49</v>
      </c>
      <c r="H31" s="17" t="s">
        <v>50</v>
      </c>
      <c r="I31" s="13" t="s">
        <v>46</v>
      </c>
      <c r="J31" s="13" t="s">
        <v>46</v>
      </c>
      <c r="K31" s="12" t="s">
        <v>47</v>
      </c>
      <c r="L31" s="17" t="s">
        <v>49</v>
      </c>
      <c r="M31" s="17" t="s">
        <v>50</v>
      </c>
      <c r="N31" s="13" t="s">
        <v>46</v>
      </c>
      <c r="O31" s="12" t="s">
        <v>47</v>
      </c>
      <c r="P31" s="12" t="s">
        <v>47</v>
      </c>
      <c r="Q31" s="17" t="s">
        <v>49</v>
      </c>
      <c r="R31" s="17" t="s">
        <v>50</v>
      </c>
      <c r="S31" s="13" t="s">
        <v>46</v>
      </c>
      <c r="T31" s="17" t="s">
        <v>49</v>
      </c>
      <c r="U31" s="17" t="s">
        <v>50</v>
      </c>
      <c r="V31" s="13" t="s">
        <v>46</v>
      </c>
      <c r="W31" s="13" t="s">
        <v>46</v>
      </c>
      <c r="X31" s="12" t="s">
        <v>47</v>
      </c>
      <c r="Y31" s="12" t="s">
        <v>47</v>
      </c>
      <c r="Z31" s="12" t="s">
        <v>47</v>
      </c>
      <c r="AA31" s="17" t="s">
        <v>49</v>
      </c>
      <c r="AB31" s="17" t="s">
        <v>50</v>
      </c>
      <c r="AC31" s="13" t="s">
        <v>46</v>
      </c>
      <c r="AD31" s="13" t="s">
        <v>46</v>
      </c>
      <c r="AE31" s="12" t="s">
        <v>47</v>
      </c>
      <c r="AF31" s="13" t="s">
        <v>46</v>
      </c>
      <c r="AG31" s="22" t="s">
        <v>49</v>
      </c>
      <c r="AI31" s="36" t="s">
        <v>21</v>
      </c>
      <c r="AJ31" s="37">
        <f t="shared" si="0"/>
        <v>8</v>
      </c>
      <c r="AK31" s="37">
        <f t="shared" si="1"/>
        <v>0</v>
      </c>
      <c r="AL31" s="37">
        <f t="shared" si="2"/>
        <v>7</v>
      </c>
      <c r="AM31" s="37">
        <f t="shared" si="3"/>
        <v>6</v>
      </c>
      <c r="AN31" s="37">
        <f t="shared" si="4"/>
        <v>0</v>
      </c>
      <c r="AO31" s="37">
        <f t="shared" si="5"/>
        <v>0</v>
      </c>
      <c r="AP31" s="37">
        <f t="shared" si="6"/>
        <v>0</v>
      </c>
      <c r="AQ31" s="37">
        <f t="shared" si="7"/>
        <v>0</v>
      </c>
      <c r="AR31" s="37">
        <f t="shared" si="8"/>
        <v>10</v>
      </c>
      <c r="AS31" s="37">
        <f t="shared" si="9"/>
        <v>0</v>
      </c>
      <c r="AT31" s="37">
        <f t="shared" si="10"/>
        <v>0</v>
      </c>
      <c r="AU31" s="37">
        <f t="shared" si="11"/>
        <v>0</v>
      </c>
      <c r="AV31" s="37">
        <f t="shared" si="12"/>
        <v>0</v>
      </c>
      <c r="AW31" s="38">
        <f>VLOOKUP($AJ$6,Sheet3!$A$1:$C$8,3,FALSE)*AJ31+VLOOKUP($AK$6,Sheet3!$A$1:$C$8,3,FALSE)*AK31+VLOOKUP($AL$6,Sheet3!$A$1:$C$8,3,FALSE)*AL31+VLOOKUP($AM$6,Sheet3!$A$1:$C$8,3,FALSE)*AM31+VLOOKUP($AN$6,Sheet3!$A$1:$C$8,3,FALSE)*AN31+VLOOKUP($AO$6,Sheet3!$A$1:$C$8,3,FALSE)*AO31+VLOOKUP($AQ$6,Sheet3!$A$1:$C$8,3,FALSE)*AQ31+VLOOKUP($AR$6,Sheet3!$A$1:$C$8,3,FALSE)*AR31</f>
        <v>64</v>
      </c>
      <c r="AX31" s="2"/>
    </row>
    <row r="32" spans="1:50" ht="13.5">
      <c r="A32" s="15" t="s">
        <v>85</v>
      </c>
      <c r="B32" s="10" t="s">
        <v>75</v>
      </c>
      <c r="C32" s="13" t="s">
        <v>46</v>
      </c>
      <c r="D32" s="12" t="s">
        <v>47</v>
      </c>
      <c r="E32" s="12" t="s">
        <v>47</v>
      </c>
      <c r="F32" s="12" t="s">
        <v>47</v>
      </c>
      <c r="G32" s="12" t="s">
        <v>47</v>
      </c>
      <c r="H32" s="13" t="s">
        <v>46</v>
      </c>
      <c r="I32" s="12" t="s">
        <v>47</v>
      </c>
      <c r="J32" s="16" t="s">
        <v>48</v>
      </c>
      <c r="K32" s="12" t="s">
        <v>47</v>
      </c>
      <c r="L32" s="12" t="s">
        <v>47</v>
      </c>
      <c r="M32" s="12" t="s">
        <v>47</v>
      </c>
      <c r="N32" s="13" t="s">
        <v>46</v>
      </c>
      <c r="O32" s="12" t="s">
        <v>47</v>
      </c>
      <c r="P32" s="13" t="s">
        <v>46</v>
      </c>
      <c r="Q32" s="13" t="s">
        <v>46</v>
      </c>
      <c r="R32" s="12" t="s">
        <v>47</v>
      </c>
      <c r="S32" s="12" t="s">
        <v>47</v>
      </c>
      <c r="T32" s="13" t="s">
        <v>46</v>
      </c>
      <c r="U32" s="20" t="s">
        <v>54</v>
      </c>
      <c r="V32" s="12" t="s">
        <v>47</v>
      </c>
      <c r="W32" s="13" t="s">
        <v>46</v>
      </c>
      <c r="X32" s="13" t="s">
        <v>46</v>
      </c>
      <c r="Y32" s="12" t="s">
        <v>47</v>
      </c>
      <c r="Z32" s="20" t="s">
        <v>54</v>
      </c>
      <c r="AA32" s="12" t="s">
        <v>47</v>
      </c>
      <c r="AB32" s="13" t="s">
        <v>46</v>
      </c>
      <c r="AC32" s="12" t="s">
        <v>47</v>
      </c>
      <c r="AD32" s="12" t="s">
        <v>47</v>
      </c>
      <c r="AE32" s="12" t="s">
        <v>47</v>
      </c>
      <c r="AF32" s="13" t="s">
        <v>46</v>
      </c>
      <c r="AG32" s="18" t="s">
        <v>47</v>
      </c>
      <c r="AI32" s="36" t="s">
        <v>85</v>
      </c>
      <c r="AJ32" s="37">
        <f t="shared" si="0"/>
        <v>18</v>
      </c>
      <c r="AK32" s="37">
        <f t="shared" si="1"/>
        <v>0</v>
      </c>
      <c r="AL32" s="37">
        <f t="shared" si="2"/>
        <v>0</v>
      </c>
      <c r="AM32" s="37">
        <f t="shared" si="3"/>
        <v>0</v>
      </c>
      <c r="AN32" s="37">
        <f t="shared" si="4"/>
        <v>1</v>
      </c>
      <c r="AO32" s="37">
        <f t="shared" si="5"/>
        <v>0</v>
      </c>
      <c r="AP32" s="37">
        <f t="shared" si="6"/>
        <v>0</v>
      </c>
      <c r="AQ32" s="37">
        <f t="shared" si="7"/>
        <v>0</v>
      </c>
      <c r="AR32" s="37">
        <f t="shared" si="8"/>
        <v>10</v>
      </c>
      <c r="AS32" s="37">
        <f t="shared" si="9"/>
        <v>2</v>
      </c>
      <c r="AT32" s="37">
        <f t="shared" si="10"/>
        <v>0</v>
      </c>
      <c r="AU32" s="37">
        <f t="shared" si="11"/>
        <v>0</v>
      </c>
      <c r="AV32" s="37">
        <f t="shared" si="12"/>
        <v>2</v>
      </c>
      <c r="AW32" s="38">
        <f>VLOOKUP($AJ$6,Sheet3!$A$1:$C$8,3,FALSE)*AJ32+VLOOKUP($AK$6,Sheet3!$A$1:$C$8,3,FALSE)*AK32+VLOOKUP($AL$6,Sheet3!$A$1:$C$8,3,FALSE)*AL32+VLOOKUP($AM$6,Sheet3!$A$1:$C$8,3,FALSE)*AM32+VLOOKUP($AN$6,Sheet3!$A$1:$C$8,3,FALSE)*AN32+VLOOKUP($AO$6,Sheet3!$A$1:$C$8,3,FALSE)*AO32+VLOOKUP($AQ$6,Sheet3!$A$1:$C$8,3,FALSE)*AQ32+VLOOKUP($AR$6,Sheet3!$A$1:$C$8,3,FALSE)*AR32</f>
        <v>144</v>
      </c>
      <c r="AX32" s="2"/>
    </row>
    <row r="33" spans="1:50" ht="13.5">
      <c r="A33" s="15" t="s">
        <v>22</v>
      </c>
      <c r="B33" s="10" t="s">
        <v>75</v>
      </c>
      <c r="C33" s="13" t="s">
        <v>46</v>
      </c>
      <c r="D33" s="12" t="s">
        <v>47</v>
      </c>
      <c r="E33" s="12" t="s">
        <v>47</v>
      </c>
      <c r="F33" s="17" t="s">
        <v>49</v>
      </c>
      <c r="G33" s="17" t="s">
        <v>50</v>
      </c>
      <c r="H33" s="13" t="s">
        <v>46</v>
      </c>
      <c r="I33" s="13" t="s">
        <v>46</v>
      </c>
      <c r="J33" s="12" t="s">
        <v>47</v>
      </c>
      <c r="K33" s="17" t="s">
        <v>49</v>
      </c>
      <c r="L33" s="17" t="s">
        <v>50</v>
      </c>
      <c r="M33" s="13" t="s">
        <v>46</v>
      </c>
      <c r="N33" s="12" t="s">
        <v>47</v>
      </c>
      <c r="O33" s="17" t="s">
        <v>49</v>
      </c>
      <c r="P33" s="17" t="s">
        <v>50</v>
      </c>
      <c r="Q33" s="13" t="s">
        <v>46</v>
      </c>
      <c r="R33" s="17" t="s">
        <v>49</v>
      </c>
      <c r="S33" s="17" t="s">
        <v>50</v>
      </c>
      <c r="T33" s="13" t="s">
        <v>46</v>
      </c>
      <c r="U33" s="17" t="s">
        <v>49</v>
      </c>
      <c r="V33" s="17" t="s">
        <v>50</v>
      </c>
      <c r="W33" s="13" t="s">
        <v>46</v>
      </c>
      <c r="X33" s="13" t="s">
        <v>46</v>
      </c>
      <c r="Y33" s="12" t="s">
        <v>47</v>
      </c>
      <c r="Z33" s="17" t="s">
        <v>49</v>
      </c>
      <c r="AA33" s="17" t="s">
        <v>50</v>
      </c>
      <c r="AB33" s="13" t="s">
        <v>46</v>
      </c>
      <c r="AC33" s="12" t="s">
        <v>47</v>
      </c>
      <c r="AD33" s="12" t="s">
        <v>47</v>
      </c>
      <c r="AE33" s="17" t="s">
        <v>49</v>
      </c>
      <c r="AF33" s="17" t="s">
        <v>50</v>
      </c>
      <c r="AG33" s="23" t="s">
        <v>46</v>
      </c>
      <c r="AI33" s="36" t="s">
        <v>22</v>
      </c>
      <c r="AJ33" s="37">
        <f t="shared" si="0"/>
        <v>7</v>
      </c>
      <c r="AK33" s="37">
        <f t="shared" si="1"/>
        <v>0</v>
      </c>
      <c r="AL33" s="37">
        <f t="shared" si="2"/>
        <v>7</v>
      </c>
      <c r="AM33" s="37">
        <f t="shared" si="3"/>
        <v>7</v>
      </c>
      <c r="AN33" s="37">
        <f t="shared" si="4"/>
        <v>0</v>
      </c>
      <c r="AO33" s="37">
        <f t="shared" si="5"/>
        <v>0</v>
      </c>
      <c r="AP33" s="37">
        <f t="shared" si="6"/>
        <v>0</v>
      </c>
      <c r="AQ33" s="37">
        <f t="shared" si="7"/>
        <v>0</v>
      </c>
      <c r="AR33" s="37">
        <f t="shared" si="8"/>
        <v>10</v>
      </c>
      <c r="AS33" s="37">
        <f t="shared" si="9"/>
        <v>0</v>
      </c>
      <c r="AT33" s="37">
        <f t="shared" si="10"/>
        <v>0</v>
      </c>
      <c r="AU33" s="37">
        <f t="shared" si="11"/>
        <v>0</v>
      </c>
      <c r="AV33" s="37">
        <f t="shared" si="12"/>
        <v>0</v>
      </c>
      <c r="AW33" s="38">
        <f>VLOOKUP($AJ$6,Sheet3!$A$1:$C$8,3,FALSE)*AJ33+VLOOKUP($AK$6,Sheet3!$A$1:$C$8,3,FALSE)*AK33+VLOOKUP($AL$6,Sheet3!$A$1:$C$8,3,FALSE)*AL33+VLOOKUP($AM$6,Sheet3!$A$1:$C$8,3,FALSE)*AM33+VLOOKUP($AN$6,Sheet3!$A$1:$C$8,3,FALSE)*AN33+VLOOKUP($AO$6,Sheet3!$A$1:$C$8,3,FALSE)*AO33+VLOOKUP($AQ$6,Sheet3!$A$1:$C$8,3,FALSE)*AQ33+VLOOKUP($AR$6,Sheet3!$A$1:$C$8,3,FALSE)*AR33</f>
        <v>56</v>
      </c>
      <c r="AX33" s="2"/>
    </row>
    <row r="34" spans="1:50" ht="13.5">
      <c r="A34" s="15" t="s">
        <v>88</v>
      </c>
      <c r="B34" s="10" t="s">
        <v>75</v>
      </c>
      <c r="C34" s="12" t="s">
        <v>47</v>
      </c>
      <c r="D34" s="17" t="s">
        <v>49</v>
      </c>
      <c r="E34" s="17" t="s">
        <v>50</v>
      </c>
      <c r="F34" s="13" t="s">
        <v>46</v>
      </c>
      <c r="G34" s="12" t="s">
        <v>47</v>
      </c>
      <c r="H34" s="12" t="s">
        <v>47</v>
      </c>
      <c r="I34" s="17" t="s">
        <v>49</v>
      </c>
      <c r="J34" s="17" t="s">
        <v>50</v>
      </c>
      <c r="K34" s="13" t="s">
        <v>46</v>
      </c>
      <c r="L34" s="13" t="s">
        <v>46</v>
      </c>
      <c r="M34" s="12" t="s">
        <v>47</v>
      </c>
      <c r="N34" s="17" t="s">
        <v>49</v>
      </c>
      <c r="O34" s="17" t="s">
        <v>50</v>
      </c>
      <c r="P34" s="13" t="s">
        <v>46</v>
      </c>
      <c r="Q34" s="13" t="s">
        <v>46</v>
      </c>
      <c r="R34" s="12" t="s">
        <v>47</v>
      </c>
      <c r="S34" s="17" t="s">
        <v>49</v>
      </c>
      <c r="T34" s="17" t="s">
        <v>50</v>
      </c>
      <c r="U34" s="13" t="s">
        <v>46</v>
      </c>
      <c r="V34" s="13" t="s">
        <v>46</v>
      </c>
      <c r="W34" s="12" t="s">
        <v>47</v>
      </c>
      <c r="X34" s="17" t="s">
        <v>49</v>
      </c>
      <c r="Y34" s="17" t="s">
        <v>50</v>
      </c>
      <c r="Z34" s="13" t="s">
        <v>46</v>
      </c>
      <c r="AA34" s="12" t="s">
        <v>47</v>
      </c>
      <c r="AB34" s="12" t="s">
        <v>47</v>
      </c>
      <c r="AC34" s="17" t="s">
        <v>49</v>
      </c>
      <c r="AD34" s="17" t="s">
        <v>50</v>
      </c>
      <c r="AE34" s="13" t="s">
        <v>46</v>
      </c>
      <c r="AF34" s="13" t="s">
        <v>46</v>
      </c>
      <c r="AG34" s="18" t="s">
        <v>47</v>
      </c>
      <c r="AI34" s="36" t="s">
        <v>88</v>
      </c>
      <c r="AJ34" s="37">
        <f t="shared" si="0"/>
        <v>9</v>
      </c>
      <c r="AK34" s="37">
        <f t="shared" si="1"/>
        <v>0</v>
      </c>
      <c r="AL34" s="37">
        <f t="shared" si="2"/>
        <v>6</v>
      </c>
      <c r="AM34" s="37">
        <f t="shared" si="3"/>
        <v>6</v>
      </c>
      <c r="AN34" s="37">
        <f t="shared" si="4"/>
        <v>0</v>
      </c>
      <c r="AO34" s="37">
        <f t="shared" si="5"/>
        <v>0</v>
      </c>
      <c r="AP34" s="37">
        <f t="shared" si="6"/>
        <v>0</v>
      </c>
      <c r="AQ34" s="37">
        <f t="shared" si="7"/>
        <v>0</v>
      </c>
      <c r="AR34" s="37">
        <f t="shared" si="8"/>
        <v>10</v>
      </c>
      <c r="AS34" s="37">
        <f t="shared" si="9"/>
        <v>0</v>
      </c>
      <c r="AT34" s="37">
        <f t="shared" si="10"/>
        <v>0</v>
      </c>
      <c r="AU34" s="37">
        <f t="shared" si="11"/>
        <v>0</v>
      </c>
      <c r="AV34" s="37">
        <f t="shared" si="12"/>
        <v>0</v>
      </c>
      <c r="AW34" s="38">
        <f>VLOOKUP($AJ$6,Sheet3!$A$1:$C$8,3,FALSE)*AJ34+VLOOKUP($AK$6,Sheet3!$A$1:$C$8,3,FALSE)*AK34+VLOOKUP($AL$6,Sheet3!$A$1:$C$8,3,FALSE)*AL34+VLOOKUP($AM$6,Sheet3!$A$1:$C$8,3,FALSE)*AM34+VLOOKUP($AN$6,Sheet3!$A$1:$C$8,3,FALSE)*AN34+VLOOKUP($AO$6,Sheet3!$A$1:$C$8,3,FALSE)*AO34+VLOOKUP($AQ$6,Sheet3!$A$1:$C$8,3,FALSE)*AQ34+VLOOKUP($AR$6,Sheet3!$A$1:$C$8,3,FALSE)*AR34</f>
        <v>72</v>
      </c>
      <c r="AX34" s="2"/>
    </row>
    <row r="35" spans="1:50" ht="13.5">
      <c r="A35" s="15" t="s">
        <v>89</v>
      </c>
      <c r="B35" s="10" t="s">
        <v>75</v>
      </c>
      <c r="C35" s="17" t="s">
        <v>50</v>
      </c>
      <c r="D35" s="13" t="s">
        <v>46</v>
      </c>
      <c r="E35" s="12" t="s">
        <v>47</v>
      </c>
      <c r="F35" s="12" t="s">
        <v>47</v>
      </c>
      <c r="G35" s="13" t="s">
        <v>46</v>
      </c>
      <c r="H35" s="12" t="s">
        <v>47</v>
      </c>
      <c r="I35" s="12" t="s">
        <v>47</v>
      </c>
      <c r="J35" s="13" t="s">
        <v>46</v>
      </c>
      <c r="K35" s="12" t="s">
        <v>47</v>
      </c>
      <c r="L35" s="13" t="s">
        <v>46</v>
      </c>
      <c r="M35" s="13" t="s">
        <v>46</v>
      </c>
      <c r="N35" s="12" t="s">
        <v>47</v>
      </c>
      <c r="O35" s="12" t="s">
        <v>47</v>
      </c>
      <c r="P35" s="13" t="s">
        <v>46</v>
      </c>
      <c r="Q35" s="12" t="s">
        <v>47</v>
      </c>
      <c r="R35" s="13" t="s">
        <v>46</v>
      </c>
      <c r="S35" s="13" t="s">
        <v>46</v>
      </c>
      <c r="T35" s="12" t="s">
        <v>47</v>
      </c>
      <c r="U35" s="12" t="s">
        <v>47</v>
      </c>
      <c r="V35" s="12" t="s">
        <v>47</v>
      </c>
      <c r="W35" s="12" t="s">
        <v>47</v>
      </c>
      <c r="X35" s="12" t="s">
        <v>47</v>
      </c>
      <c r="Y35" s="13" t="s">
        <v>46</v>
      </c>
      <c r="Z35" s="12" t="s">
        <v>47</v>
      </c>
      <c r="AA35" s="12" t="s">
        <v>47</v>
      </c>
      <c r="AB35" s="12" t="s">
        <v>47</v>
      </c>
      <c r="AC35" s="12" t="s">
        <v>47</v>
      </c>
      <c r="AD35" s="12" t="s">
        <v>47</v>
      </c>
      <c r="AE35" s="13" t="s">
        <v>46</v>
      </c>
      <c r="AF35" s="12" t="s">
        <v>47</v>
      </c>
      <c r="AG35" s="18" t="s">
        <v>47</v>
      </c>
      <c r="AI35" s="36" t="s">
        <v>89</v>
      </c>
      <c r="AJ35" s="37">
        <f t="shared" si="0"/>
        <v>20</v>
      </c>
      <c r="AK35" s="37">
        <f t="shared" si="1"/>
        <v>0</v>
      </c>
      <c r="AL35" s="37">
        <f t="shared" si="2"/>
        <v>0</v>
      </c>
      <c r="AM35" s="37">
        <f t="shared" si="3"/>
        <v>1</v>
      </c>
      <c r="AN35" s="37">
        <f t="shared" si="4"/>
        <v>0</v>
      </c>
      <c r="AO35" s="37">
        <f t="shared" si="5"/>
        <v>0</v>
      </c>
      <c r="AP35" s="37">
        <f t="shared" si="6"/>
        <v>0</v>
      </c>
      <c r="AQ35" s="37">
        <f t="shared" si="7"/>
        <v>0</v>
      </c>
      <c r="AR35" s="37">
        <f t="shared" si="8"/>
        <v>10</v>
      </c>
      <c r="AS35" s="37">
        <f t="shared" si="9"/>
        <v>0</v>
      </c>
      <c r="AT35" s="37">
        <f t="shared" si="10"/>
        <v>0</v>
      </c>
      <c r="AU35" s="37">
        <f t="shared" si="11"/>
        <v>0</v>
      </c>
      <c r="AV35" s="37">
        <f t="shared" si="12"/>
        <v>0</v>
      </c>
      <c r="AW35" s="38">
        <f>VLOOKUP($AJ$6,Sheet3!$A$1:$C$8,3,FALSE)*AJ35+VLOOKUP($AK$6,Sheet3!$A$1:$C$8,3,FALSE)*AK35+VLOOKUP($AL$6,Sheet3!$A$1:$C$8,3,FALSE)*AL35+VLOOKUP($AM$6,Sheet3!$A$1:$C$8,3,FALSE)*AM35+VLOOKUP($AN$6,Sheet3!$A$1:$C$8,3,FALSE)*AN35+VLOOKUP($AO$6,Sheet3!$A$1:$C$8,3,FALSE)*AO35+VLOOKUP($AQ$6,Sheet3!$A$1:$C$8,3,FALSE)*AQ35+VLOOKUP($AR$6,Sheet3!$A$1:$C$8,3,FALSE)*AR35</f>
        <v>160</v>
      </c>
      <c r="AX35" s="2"/>
    </row>
    <row r="36" spans="1:50" ht="13.5">
      <c r="A36" s="15" t="s">
        <v>23</v>
      </c>
      <c r="B36" s="10" t="s">
        <v>75</v>
      </c>
      <c r="C36" s="13" t="s">
        <v>46</v>
      </c>
      <c r="D36" s="13" t="s">
        <v>46</v>
      </c>
      <c r="E36" s="12" t="s">
        <v>47</v>
      </c>
      <c r="F36" s="13" t="s">
        <v>46</v>
      </c>
      <c r="G36" s="12" t="s">
        <v>47</v>
      </c>
      <c r="H36" s="12" t="s">
        <v>47</v>
      </c>
      <c r="I36" s="13" t="s">
        <v>46</v>
      </c>
      <c r="J36" s="13" t="s">
        <v>46</v>
      </c>
      <c r="K36" s="12" t="s">
        <v>47</v>
      </c>
      <c r="L36" s="13" t="s">
        <v>46</v>
      </c>
      <c r="M36" s="12" t="s">
        <v>47</v>
      </c>
      <c r="N36" s="12" t="s">
        <v>47</v>
      </c>
      <c r="O36" s="13" t="s">
        <v>46</v>
      </c>
      <c r="P36" s="12" t="s">
        <v>47</v>
      </c>
      <c r="Q36" s="12" t="s">
        <v>47</v>
      </c>
      <c r="R36" s="12" t="s">
        <v>47</v>
      </c>
      <c r="S36" s="12" t="s">
        <v>47</v>
      </c>
      <c r="T36" s="12" t="s">
        <v>47</v>
      </c>
      <c r="U36" s="13" t="s">
        <v>46</v>
      </c>
      <c r="V36" s="12" t="s">
        <v>47</v>
      </c>
      <c r="W36" s="12" t="s">
        <v>47</v>
      </c>
      <c r="X36" s="12" t="s">
        <v>47</v>
      </c>
      <c r="Y36" s="12" t="s">
        <v>47</v>
      </c>
      <c r="Z36" s="12" t="s">
        <v>47</v>
      </c>
      <c r="AA36" s="13" t="s">
        <v>46</v>
      </c>
      <c r="AB36" s="12" t="s">
        <v>47</v>
      </c>
      <c r="AC36" s="12" t="s">
        <v>47</v>
      </c>
      <c r="AD36" s="12" t="s">
        <v>47</v>
      </c>
      <c r="AE36" s="12" t="s">
        <v>47</v>
      </c>
      <c r="AF36" s="12" t="s">
        <v>47</v>
      </c>
      <c r="AG36" s="23" t="s">
        <v>46</v>
      </c>
      <c r="AI36" s="36" t="s">
        <v>23</v>
      </c>
      <c r="AJ36" s="37">
        <f t="shared" si="0"/>
        <v>21</v>
      </c>
      <c r="AK36" s="37">
        <f t="shared" si="1"/>
        <v>0</v>
      </c>
      <c r="AL36" s="37">
        <f t="shared" si="2"/>
        <v>0</v>
      </c>
      <c r="AM36" s="37">
        <f t="shared" si="3"/>
        <v>0</v>
      </c>
      <c r="AN36" s="37">
        <f t="shared" si="4"/>
        <v>0</v>
      </c>
      <c r="AO36" s="37">
        <f t="shared" si="5"/>
        <v>0</v>
      </c>
      <c r="AP36" s="37">
        <f t="shared" si="6"/>
        <v>0</v>
      </c>
      <c r="AQ36" s="37">
        <f t="shared" si="7"/>
        <v>0</v>
      </c>
      <c r="AR36" s="37">
        <f t="shared" si="8"/>
        <v>10</v>
      </c>
      <c r="AS36" s="37">
        <f t="shared" si="9"/>
        <v>0</v>
      </c>
      <c r="AT36" s="37">
        <f t="shared" si="10"/>
        <v>0</v>
      </c>
      <c r="AU36" s="37">
        <f t="shared" si="11"/>
        <v>0</v>
      </c>
      <c r="AV36" s="37">
        <f t="shared" si="12"/>
        <v>0</v>
      </c>
      <c r="AW36" s="38">
        <f>VLOOKUP($AJ$6,Sheet3!$A$1:$C$8,3,FALSE)*AJ36+VLOOKUP($AK$6,Sheet3!$A$1:$C$8,3,FALSE)*AK36+VLOOKUP($AL$6,Sheet3!$A$1:$C$8,3,FALSE)*AL36+VLOOKUP($AM$6,Sheet3!$A$1:$C$8,3,FALSE)*AM36+VLOOKUP($AN$6,Sheet3!$A$1:$C$8,3,FALSE)*AN36+VLOOKUP($AO$6,Sheet3!$A$1:$C$8,3,FALSE)*AO36+VLOOKUP($AQ$6,Sheet3!$A$1:$C$8,3,FALSE)*AQ36+VLOOKUP($AR$6,Sheet3!$A$1:$C$8,3,FALSE)*AR36</f>
        <v>168</v>
      </c>
      <c r="AX36" s="2"/>
    </row>
    <row r="37" spans="1:50" ht="13.5">
      <c r="A37" s="15" t="s">
        <v>90</v>
      </c>
      <c r="B37" s="10" t="s">
        <v>75</v>
      </c>
      <c r="C37" s="12" t="s">
        <v>47</v>
      </c>
      <c r="D37" s="13" t="s">
        <v>46</v>
      </c>
      <c r="E37" s="12" t="s">
        <v>47</v>
      </c>
      <c r="F37" s="13" t="s">
        <v>46</v>
      </c>
      <c r="G37" s="12" t="s">
        <v>47</v>
      </c>
      <c r="H37" s="16" t="s">
        <v>48</v>
      </c>
      <c r="I37" s="13" t="s">
        <v>46</v>
      </c>
      <c r="J37" s="13" t="s">
        <v>46</v>
      </c>
      <c r="K37" s="12" t="s">
        <v>47</v>
      </c>
      <c r="L37" s="13" t="s">
        <v>46</v>
      </c>
      <c r="M37" s="12" t="s">
        <v>47</v>
      </c>
      <c r="N37" s="12" t="s">
        <v>47</v>
      </c>
      <c r="O37" s="16" t="s">
        <v>48</v>
      </c>
      <c r="P37" s="13" t="s">
        <v>46</v>
      </c>
      <c r="Q37" s="12" t="s">
        <v>47</v>
      </c>
      <c r="R37" s="12" t="s">
        <v>47</v>
      </c>
      <c r="S37" s="12" t="s">
        <v>47</v>
      </c>
      <c r="T37" s="12" t="s">
        <v>47</v>
      </c>
      <c r="U37" s="12" t="s">
        <v>47</v>
      </c>
      <c r="V37" s="16" t="s">
        <v>48</v>
      </c>
      <c r="W37" s="13" t="s">
        <v>46</v>
      </c>
      <c r="X37" s="12" t="s">
        <v>47</v>
      </c>
      <c r="Y37" s="12" t="s">
        <v>47</v>
      </c>
      <c r="Z37" s="12" t="s">
        <v>47</v>
      </c>
      <c r="AA37" s="12" t="s">
        <v>47</v>
      </c>
      <c r="AB37" s="12" t="s">
        <v>47</v>
      </c>
      <c r="AC37" s="16" t="s">
        <v>48</v>
      </c>
      <c r="AD37" s="13" t="s">
        <v>46</v>
      </c>
      <c r="AE37" s="12" t="s">
        <v>47</v>
      </c>
      <c r="AF37" s="12" t="s">
        <v>47</v>
      </c>
      <c r="AG37" s="18" t="s">
        <v>47</v>
      </c>
      <c r="AI37" s="36" t="s">
        <v>90</v>
      </c>
      <c r="AJ37" s="37">
        <f t="shared" si="0"/>
        <v>19</v>
      </c>
      <c r="AK37" s="37">
        <f t="shared" si="1"/>
        <v>0</v>
      </c>
      <c r="AL37" s="37">
        <f t="shared" si="2"/>
        <v>0</v>
      </c>
      <c r="AM37" s="37">
        <f t="shared" si="3"/>
        <v>0</v>
      </c>
      <c r="AN37" s="37">
        <f t="shared" si="4"/>
        <v>4</v>
      </c>
      <c r="AO37" s="37">
        <f t="shared" si="5"/>
        <v>0</v>
      </c>
      <c r="AP37" s="37">
        <f t="shared" si="6"/>
        <v>0</v>
      </c>
      <c r="AQ37" s="37">
        <f t="shared" si="7"/>
        <v>0</v>
      </c>
      <c r="AR37" s="37">
        <f t="shared" si="8"/>
        <v>8</v>
      </c>
      <c r="AS37" s="37">
        <f t="shared" si="9"/>
        <v>0</v>
      </c>
      <c r="AT37" s="37">
        <f t="shared" si="10"/>
        <v>0</v>
      </c>
      <c r="AU37" s="37">
        <f t="shared" si="11"/>
        <v>0</v>
      </c>
      <c r="AV37" s="37">
        <f t="shared" si="12"/>
        <v>0</v>
      </c>
      <c r="AW37" s="38">
        <f>VLOOKUP($AJ$6,Sheet3!$A$1:$C$8,3,FALSE)*AJ37+VLOOKUP($AK$6,Sheet3!$A$1:$C$8,3,FALSE)*AK37+VLOOKUP($AL$6,Sheet3!$A$1:$C$8,3,FALSE)*AL37+VLOOKUP($AM$6,Sheet3!$A$1:$C$8,3,FALSE)*AM37+VLOOKUP($AN$6,Sheet3!$A$1:$C$8,3,FALSE)*AN37+VLOOKUP($AO$6,Sheet3!$A$1:$C$8,3,FALSE)*AO37+VLOOKUP($AQ$6,Sheet3!$A$1:$C$8,3,FALSE)*AQ37+VLOOKUP($AR$6,Sheet3!$A$1:$C$8,3,FALSE)*AR37</f>
        <v>152</v>
      </c>
      <c r="AX37" s="2"/>
    </row>
    <row r="38" spans="1:50" ht="14.25" thickBot="1">
      <c r="A38" s="24" t="s">
        <v>24</v>
      </c>
      <c r="B38" s="25" t="s">
        <v>75</v>
      </c>
      <c r="C38" s="26" t="s">
        <v>47</v>
      </c>
      <c r="D38" s="26" t="s">
        <v>47</v>
      </c>
      <c r="E38" s="26" t="s">
        <v>47</v>
      </c>
      <c r="F38" s="27" t="s">
        <v>53</v>
      </c>
      <c r="G38" s="26" t="s">
        <v>47</v>
      </c>
      <c r="H38" s="27" t="s">
        <v>53</v>
      </c>
      <c r="I38" s="27" t="s">
        <v>53</v>
      </c>
      <c r="J38" s="26" t="s">
        <v>47</v>
      </c>
      <c r="K38" s="26" t="s">
        <v>47</v>
      </c>
      <c r="L38" s="26" t="s">
        <v>47</v>
      </c>
      <c r="M38" s="26" t="s">
        <v>47</v>
      </c>
      <c r="N38" s="26" t="s">
        <v>47</v>
      </c>
      <c r="O38" s="27" t="s">
        <v>53</v>
      </c>
      <c r="P38" s="27" t="s">
        <v>53</v>
      </c>
      <c r="Q38" s="26" t="s">
        <v>47</v>
      </c>
      <c r="R38" s="26" t="s">
        <v>47</v>
      </c>
      <c r="S38" s="26" t="s">
        <v>47</v>
      </c>
      <c r="T38" s="26" t="s">
        <v>47</v>
      </c>
      <c r="U38" s="26" t="s">
        <v>47</v>
      </c>
      <c r="V38" s="27" t="s">
        <v>53</v>
      </c>
      <c r="W38" s="27" t="s">
        <v>53</v>
      </c>
      <c r="X38" s="26" t="s">
        <v>47</v>
      </c>
      <c r="Y38" s="26" t="s">
        <v>47</v>
      </c>
      <c r="Z38" s="26" t="s">
        <v>47</v>
      </c>
      <c r="AA38" s="27" t="s">
        <v>53</v>
      </c>
      <c r="AB38" s="27" t="s">
        <v>53</v>
      </c>
      <c r="AC38" s="27" t="s">
        <v>53</v>
      </c>
      <c r="AD38" s="27" t="s">
        <v>53</v>
      </c>
      <c r="AE38" s="26" t="s">
        <v>47</v>
      </c>
      <c r="AF38" s="27" t="s">
        <v>53</v>
      </c>
      <c r="AG38" s="28" t="s">
        <v>53</v>
      </c>
      <c r="AI38" s="39" t="s">
        <v>24</v>
      </c>
      <c r="AJ38" s="40">
        <f t="shared" si="0"/>
        <v>18</v>
      </c>
      <c r="AK38" s="40">
        <f t="shared" si="1"/>
        <v>0</v>
      </c>
      <c r="AL38" s="40">
        <f t="shared" si="2"/>
        <v>0</v>
      </c>
      <c r="AM38" s="40">
        <f t="shared" si="3"/>
        <v>0</v>
      </c>
      <c r="AN38" s="40">
        <f t="shared" si="4"/>
        <v>0</v>
      </c>
      <c r="AO38" s="40">
        <f t="shared" si="5"/>
        <v>0</v>
      </c>
      <c r="AP38" s="40">
        <f t="shared" si="6"/>
        <v>0</v>
      </c>
      <c r="AQ38" s="40">
        <f t="shared" si="7"/>
        <v>13</v>
      </c>
      <c r="AR38" s="40">
        <f t="shared" si="8"/>
        <v>0</v>
      </c>
      <c r="AS38" s="40">
        <f t="shared" si="9"/>
        <v>0</v>
      </c>
      <c r="AT38" s="40">
        <f t="shared" si="10"/>
        <v>0</v>
      </c>
      <c r="AU38" s="40">
        <f t="shared" si="11"/>
        <v>0</v>
      </c>
      <c r="AV38" s="37">
        <f t="shared" si="12"/>
        <v>0</v>
      </c>
      <c r="AW38" s="38">
        <f>VLOOKUP($AJ$6,Sheet3!$A$1:$C$8,3,FALSE)*AJ38+VLOOKUP($AK$6,Sheet3!$A$1:$C$8,3,FALSE)*AK38+VLOOKUP($AL$6,Sheet3!$A$1:$C$8,3,FALSE)*AL38+VLOOKUP($AM$6,Sheet3!$A$1:$C$8,3,FALSE)*AM38+VLOOKUP($AN$6,Sheet3!$A$1:$C$8,3,FALSE)*AN38+VLOOKUP($AO$6,Sheet3!$A$1:$C$8,3,FALSE)*AO38+VLOOKUP($AQ$6,Sheet3!$A$1:$C$8,3,FALSE)*AQ38+VLOOKUP($AR$6,Sheet3!$A$1:$C$8,3,FALSE)*AR38</f>
        <v>144</v>
      </c>
      <c r="AX38" s="2"/>
    </row>
    <row r="39" ht="14.25" thickBot="1">
      <c r="AW39" s="29"/>
    </row>
    <row r="40" spans="1:49" ht="13.5">
      <c r="A40" s="5" t="s">
        <v>3</v>
      </c>
      <c r="B40" s="6"/>
      <c r="C40" s="7">
        <v>1</v>
      </c>
      <c r="D40" s="7">
        <v>2</v>
      </c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  <c r="N40" s="7">
        <v>12</v>
      </c>
      <c r="O40" s="7">
        <v>13</v>
      </c>
      <c r="P40" s="7">
        <v>14</v>
      </c>
      <c r="Q40" s="7">
        <v>15</v>
      </c>
      <c r="R40" s="7">
        <v>16</v>
      </c>
      <c r="S40" s="7">
        <v>17</v>
      </c>
      <c r="T40" s="7">
        <v>18</v>
      </c>
      <c r="U40" s="7">
        <v>19</v>
      </c>
      <c r="V40" s="7">
        <v>20</v>
      </c>
      <c r="W40" s="7">
        <v>21</v>
      </c>
      <c r="X40" s="7">
        <v>22</v>
      </c>
      <c r="Y40" s="7">
        <v>23</v>
      </c>
      <c r="Z40" s="7">
        <v>24</v>
      </c>
      <c r="AA40" s="7">
        <v>25</v>
      </c>
      <c r="AB40" s="7">
        <v>26</v>
      </c>
      <c r="AC40" s="7">
        <v>27</v>
      </c>
      <c r="AD40" s="7">
        <v>28</v>
      </c>
      <c r="AE40" s="7">
        <v>29</v>
      </c>
      <c r="AF40" s="7">
        <v>30</v>
      </c>
      <c r="AG40" s="8">
        <v>31</v>
      </c>
      <c r="AW40" s="29"/>
    </row>
    <row r="41" spans="1:49" ht="13.5">
      <c r="A41" s="9" t="s">
        <v>4</v>
      </c>
      <c r="B41" s="10"/>
      <c r="C41" s="11" t="s">
        <v>39</v>
      </c>
      <c r="D41" s="11" t="s">
        <v>40</v>
      </c>
      <c r="E41" s="11" t="s">
        <v>41</v>
      </c>
      <c r="F41" s="11" t="s">
        <v>42</v>
      </c>
      <c r="G41" s="11" t="s">
        <v>43</v>
      </c>
      <c r="H41" s="12" t="s">
        <v>44</v>
      </c>
      <c r="I41" s="13" t="s">
        <v>45</v>
      </c>
      <c r="J41" s="11" t="s">
        <v>39</v>
      </c>
      <c r="K41" s="11" t="s">
        <v>40</v>
      </c>
      <c r="L41" s="11" t="s">
        <v>41</v>
      </c>
      <c r="M41" s="11" t="s">
        <v>42</v>
      </c>
      <c r="N41" s="11" t="s">
        <v>43</v>
      </c>
      <c r="O41" s="12" t="s">
        <v>44</v>
      </c>
      <c r="P41" s="13" t="s">
        <v>45</v>
      </c>
      <c r="Q41" s="11" t="s">
        <v>39</v>
      </c>
      <c r="R41" s="11" t="s">
        <v>40</v>
      </c>
      <c r="S41" s="11" t="s">
        <v>41</v>
      </c>
      <c r="T41" s="11" t="s">
        <v>42</v>
      </c>
      <c r="U41" s="11" t="s">
        <v>43</v>
      </c>
      <c r="V41" s="12" t="s">
        <v>44</v>
      </c>
      <c r="W41" s="13" t="s">
        <v>45</v>
      </c>
      <c r="X41" s="11" t="s">
        <v>39</v>
      </c>
      <c r="Y41" s="11" t="s">
        <v>40</v>
      </c>
      <c r="Z41" s="11" t="s">
        <v>41</v>
      </c>
      <c r="AA41" s="11" t="s">
        <v>42</v>
      </c>
      <c r="AB41" s="11" t="s">
        <v>43</v>
      </c>
      <c r="AC41" s="12" t="s">
        <v>44</v>
      </c>
      <c r="AD41" s="13" t="s">
        <v>45</v>
      </c>
      <c r="AE41" s="11" t="s">
        <v>39</v>
      </c>
      <c r="AF41" s="11" t="s">
        <v>40</v>
      </c>
      <c r="AG41" s="14" t="s">
        <v>41</v>
      </c>
      <c r="AW41" s="29"/>
    </row>
    <row r="42" spans="1:49" ht="13.5">
      <c r="A42" s="9" t="s">
        <v>55</v>
      </c>
      <c r="B42" s="10"/>
      <c r="C42" s="10">
        <f>COUNTIF(C$9:C$38,"Ｎ")</f>
        <v>11</v>
      </c>
      <c r="D42" s="10">
        <f aca="true" t="shared" si="13" ref="D42:AG42">COUNTIF(D$9:D$38,"Ｎ")</f>
        <v>11</v>
      </c>
      <c r="E42" s="10">
        <f t="shared" si="13"/>
        <v>12</v>
      </c>
      <c r="F42" s="10">
        <f t="shared" si="13"/>
        <v>9</v>
      </c>
      <c r="G42" s="10">
        <f t="shared" si="13"/>
        <v>10</v>
      </c>
      <c r="H42" s="10">
        <f t="shared" si="13"/>
        <v>9</v>
      </c>
      <c r="I42" s="10">
        <f t="shared" si="13"/>
        <v>7</v>
      </c>
      <c r="J42" s="10">
        <f t="shared" si="13"/>
        <v>10</v>
      </c>
      <c r="K42" s="10">
        <f t="shared" si="13"/>
        <v>11</v>
      </c>
      <c r="L42" s="10">
        <f t="shared" si="13"/>
        <v>9</v>
      </c>
      <c r="M42" s="10">
        <f t="shared" si="13"/>
        <v>9</v>
      </c>
      <c r="N42" s="10">
        <f t="shared" si="13"/>
        <v>11</v>
      </c>
      <c r="O42" s="10">
        <f t="shared" si="13"/>
        <v>10</v>
      </c>
      <c r="P42" s="10">
        <f t="shared" si="13"/>
        <v>8</v>
      </c>
      <c r="Q42" s="10">
        <f t="shared" si="13"/>
        <v>7</v>
      </c>
      <c r="R42" s="10">
        <f t="shared" si="13"/>
        <v>9</v>
      </c>
      <c r="S42" s="10">
        <f t="shared" si="13"/>
        <v>7</v>
      </c>
      <c r="T42" s="10">
        <f t="shared" si="13"/>
        <v>9</v>
      </c>
      <c r="U42" s="10">
        <f t="shared" si="13"/>
        <v>11</v>
      </c>
      <c r="V42" s="10">
        <f t="shared" si="13"/>
        <v>8</v>
      </c>
      <c r="W42" s="10">
        <f t="shared" si="13"/>
        <v>9</v>
      </c>
      <c r="X42" s="10">
        <f t="shared" si="13"/>
        <v>11</v>
      </c>
      <c r="Y42" s="10">
        <f t="shared" si="13"/>
        <v>10</v>
      </c>
      <c r="Z42" s="10">
        <f t="shared" si="13"/>
        <v>13</v>
      </c>
      <c r="AA42" s="10">
        <f t="shared" si="13"/>
        <v>8</v>
      </c>
      <c r="AB42" s="10">
        <f t="shared" si="13"/>
        <v>12</v>
      </c>
      <c r="AC42" s="10">
        <f t="shared" si="13"/>
        <v>10</v>
      </c>
      <c r="AD42" s="10">
        <f t="shared" si="13"/>
        <v>9</v>
      </c>
      <c r="AE42" s="10">
        <f t="shared" si="13"/>
        <v>13</v>
      </c>
      <c r="AF42" s="10">
        <f t="shared" si="13"/>
        <v>9</v>
      </c>
      <c r="AG42" s="41">
        <f t="shared" si="13"/>
        <v>9</v>
      </c>
      <c r="AW42" s="29"/>
    </row>
    <row r="43" spans="1:49" ht="13.5">
      <c r="A43" s="9" t="s">
        <v>56</v>
      </c>
      <c r="B43" s="10"/>
      <c r="C43" s="10">
        <f>COUNTIF(C$9:C$38,"")</f>
        <v>1</v>
      </c>
      <c r="D43" s="10">
        <f aca="true" t="shared" si="14" ref="D43:AG43">COUNTIF(D$9:D$38,"")</f>
        <v>3</v>
      </c>
      <c r="E43" s="10">
        <f t="shared" si="14"/>
        <v>3</v>
      </c>
      <c r="F43" s="10">
        <f t="shared" si="14"/>
        <v>3</v>
      </c>
      <c r="G43" s="10">
        <f t="shared" si="14"/>
        <v>2</v>
      </c>
      <c r="H43" s="10">
        <f t="shared" si="14"/>
        <v>1</v>
      </c>
      <c r="I43" s="10">
        <f t="shared" si="14"/>
        <v>1</v>
      </c>
      <c r="J43" s="10">
        <f t="shared" si="14"/>
        <v>3</v>
      </c>
      <c r="K43" s="10">
        <f t="shared" si="14"/>
        <v>3</v>
      </c>
      <c r="L43" s="10">
        <f t="shared" si="14"/>
        <v>2</v>
      </c>
      <c r="M43" s="10">
        <f t="shared" si="14"/>
        <v>2</v>
      </c>
      <c r="N43" s="10">
        <f t="shared" si="14"/>
        <v>2</v>
      </c>
      <c r="O43" s="10">
        <f t="shared" si="14"/>
        <v>1</v>
      </c>
      <c r="P43" s="10">
        <f t="shared" si="14"/>
        <v>1</v>
      </c>
      <c r="Q43" s="10">
        <f t="shared" si="14"/>
        <v>3</v>
      </c>
      <c r="R43" s="10">
        <f t="shared" si="14"/>
        <v>3</v>
      </c>
      <c r="S43" s="10">
        <f t="shared" si="14"/>
        <v>2</v>
      </c>
      <c r="T43" s="10">
        <f t="shared" si="14"/>
        <v>2</v>
      </c>
      <c r="U43" s="10">
        <f t="shared" si="14"/>
        <v>2</v>
      </c>
      <c r="V43" s="10">
        <f t="shared" si="14"/>
        <v>2</v>
      </c>
      <c r="W43" s="10">
        <f t="shared" si="14"/>
        <v>1</v>
      </c>
      <c r="X43" s="10">
        <f t="shared" si="14"/>
        <v>2</v>
      </c>
      <c r="Y43" s="10">
        <f t="shared" si="14"/>
        <v>2</v>
      </c>
      <c r="Z43" s="10">
        <f t="shared" si="14"/>
        <v>2</v>
      </c>
      <c r="AA43" s="10">
        <f t="shared" si="14"/>
        <v>3</v>
      </c>
      <c r="AB43" s="10">
        <f t="shared" si="14"/>
        <v>2</v>
      </c>
      <c r="AC43" s="10">
        <f t="shared" si="14"/>
        <v>1</v>
      </c>
      <c r="AD43" s="10">
        <f t="shared" si="14"/>
        <v>1</v>
      </c>
      <c r="AE43" s="10">
        <f t="shared" si="14"/>
        <v>2</v>
      </c>
      <c r="AF43" s="10">
        <f t="shared" si="14"/>
        <v>1</v>
      </c>
      <c r="AG43" s="41">
        <f t="shared" si="14"/>
        <v>1</v>
      </c>
      <c r="AW43" s="29"/>
    </row>
    <row r="44" spans="1:49" ht="13.5">
      <c r="A44" s="9" t="s">
        <v>57</v>
      </c>
      <c r="B44" s="10"/>
      <c r="C44" s="10">
        <f>COUNTIF(C$9:C$38,"入")</f>
        <v>3</v>
      </c>
      <c r="D44" s="10">
        <f aca="true" t="shared" si="15" ref="D44:AG44">COUNTIF(D$9:D$38,"入")</f>
        <v>3</v>
      </c>
      <c r="E44" s="10">
        <f t="shared" si="15"/>
        <v>3</v>
      </c>
      <c r="F44" s="10">
        <f t="shared" si="15"/>
        <v>3</v>
      </c>
      <c r="G44" s="10">
        <f t="shared" si="15"/>
        <v>3</v>
      </c>
      <c r="H44" s="10">
        <f t="shared" si="15"/>
        <v>3</v>
      </c>
      <c r="I44" s="10">
        <f t="shared" si="15"/>
        <v>3</v>
      </c>
      <c r="J44" s="10">
        <f t="shared" si="15"/>
        <v>3</v>
      </c>
      <c r="K44" s="10">
        <f t="shared" si="15"/>
        <v>3</v>
      </c>
      <c r="L44" s="10">
        <f t="shared" si="15"/>
        <v>3</v>
      </c>
      <c r="M44" s="10">
        <f t="shared" si="15"/>
        <v>3</v>
      </c>
      <c r="N44" s="10">
        <f t="shared" si="15"/>
        <v>3</v>
      </c>
      <c r="O44" s="10">
        <f t="shared" si="15"/>
        <v>3</v>
      </c>
      <c r="P44" s="10">
        <f t="shared" si="15"/>
        <v>3</v>
      </c>
      <c r="Q44" s="10">
        <f t="shared" si="15"/>
        <v>3</v>
      </c>
      <c r="R44" s="10">
        <f t="shared" si="15"/>
        <v>4</v>
      </c>
      <c r="S44" s="10">
        <f t="shared" si="15"/>
        <v>3</v>
      </c>
      <c r="T44" s="10">
        <f t="shared" si="15"/>
        <v>3</v>
      </c>
      <c r="U44" s="10">
        <f t="shared" si="15"/>
        <v>3</v>
      </c>
      <c r="V44" s="10">
        <f t="shared" si="15"/>
        <v>3</v>
      </c>
      <c r="W44" s="10">
        <f t="shared" si="15"/>
        <v>3</v>
      </c>
      <c r="X44" s="10">
        <f t="shared" si="15"/>
        <v>3</v>
      </c>
      <c r="Y44" s="10">
        <f t="shared" si="15"/>
        <v>3</v>
      </c>
      <c r="Z44" s="10">
        <f t="shared" si="15"/>
        <v>3</v>
      </c>
      <c r="AA44" s="10">
        <f t="shared" si="15"/>
        <v>3</v>
      </c>
      <c r="AB44" s="10">
        <f t="shared" si="15"/>
        <v>3</v>
      </c>
      <c r="AC44" s="10">
        <f t="shared" si="15"/>
        <v>3</v>
      </c>
      <c r="AD44" s="10">
        <f t="shared" si="15"/>
        <v>3</v>
      </c>
      <c r="AE44" s="10">
        <f t="shared" si="15"/>
        <v>3</v>
      </c>
      <c r="AF44" s="10">
        <f t="shared" si="15"/>
        <v>3</v>
      </c>
      <c r="AG44" s="41">
        <f t="shared" si="15"/>
        <v>3</v>
      </c>
      <c r="AW44" s="29"/>
    </row>
    <row r="45" spans="1:49" ht="13.5">
      <c r="A45" s="9" t="s">
        <v>58</v>
      </c>
      <c r="B45" s="10"/>
      <c r="C45" s="10">
        <f>COUNTIF(C$9:C$38,"明")</f>
        <v>4</v>
      </c>
      <c r="D45" s="10">
        <f aca="true" t="shared" si="16" ref="D45:AG45">COUNTIF(D$9:D$38,"明")</f>
        <v>3</v>
      </c>
      <c r="E45" s="10">
        <f t="shared" si="16"/>
        <v>3</v>
      </c>
      <c r="F45" s="10">
        <f t="shared" si="16"/>
        <v>3</v>
      </c>
      <c r="G45" s="10">
        <f t="shared" si="16"/>
        <v>3</v>
      </c>
      <c r="H45" s="10">
        <f t="shared" si="16"/>
        <v>3</v>
      </c>
      <c r="I45" s="10">
        <f t="shared" si="16"/>
        <v>3</v>
      </c>
      <c r="J45" s="10">
        <f t="shared" si="16"/>
        <v>3</v>
      </c>
      <c r="K45" s="10">
        <f t="shared" si="16"/>
        <v>3</v>
      </c>
      <c r="L45" s="10">
        <f t="shared" si="16"/>
        <v>3</v>
      </c>
      <c r="M45" s="10">
        <f t="shared" si="16"/>
        <v>3</v>
      </c>
      <c r="N45" s="10">
        <f t="shared" si="16"/>
        <v>3</v>
      </c>
      <c r="O45" s="10">
        <f t="shared" si="16"/>
        <v>3</v>
      </c>
      <c r="P45" s="10">
        <f t="shared" si="16"/>
        <v>3</v>
      </c>
      <c r="Q45" s="10">
        <f t="shared" si="16"/>
        <v>3</v>
      </c>
      <c r="R45" s="10">
        <f t="shared" si="16"/>
        <v>3</v>
      </c>
      <c r="S45" s="10">
        <f t="shared" si="16"/>
        <v>4</v>
      </c>
      <c r="T45" s="10">
        <f t="shared" si="16"/>
        <v>3</v>
      </c>
      <c r="U45" s="10">
        <f t="shared" si="16"/>
        <v>3</v>
      </c>
      <c r="V45" s="10">
        <f t="shared" si="16"/>
        <v>3</v>
      </c>
      <c r="W45" s="10">
        <f t="shared" si="16"/>
        <v>3</v>
      </c>
      <c r="X45" s="10">
        <f t="shared" si="16"/>
        <v>3</v>
      </c>
      <c r="Y45" s="10">
        <f t="shared" si="16"/>
        <v>3</v>
      </c>
      <c r="Z45" s="10">
        <f t="shared" si="16"/>
        <v>3</v>
      </c>
      <c r="AA45" s="10">
        <f t="shared" si="16"/>
        <v>3</v>
      </c>
      <c r="AB45" s="10">
        <f t="shared" si="16"/>
        <v>3</v>
      </c>
      <c r="AC45" s="10">
        <f t="shared" si="16"/>
        <v>3</v>
      </c>
      <c r="AD45" s="10">
        <f t="shared" si="16"/>
        <v>3</v>
      </c>
      <c r="AE45" s="10">
        <f t="shared" si="16"/>
        <v>3</v>
      </c>
      <c r="AF45" s="10">
        <f t="shared" si="16"/>
        <v>3</v>
      </c>
      <c r="AG45" s="41">
        <f t="shared" si="16"/>
        <v>3</v>
      </c>
      <c r="AW45" s="29"/>
    </row>
    <row r="46" spans="1:49" ht="13.5">
      <c r="A46" s="9" t="s">
        <v>59</v>
      </c>
      <c r="B46" s="10"/>
      <c r="C46" s="10">
        <f>COUNTIF(C$9:C$38,"AM")</f>
        <v>1</v>
      </c>
      <c r="D46" s="10">
        <f aca="true" t="shared" si="17" ref="D46:AG46">COUNTIF(D$9:D$38,"AM")</f>
        <v>1</v>
      </c>
      <c r="E46" s="10">
        <f t="shared" si="17"/>
        <v>1</v>
      </c>
      <c r="F46" s="10">
        <f t="shared" si="17"/>
        <v>1</v>
      </c>
      <c r="G46" s="10">
        <f t="shared" si="17"/>
        <v>1</v>
      </c>
      <c r="H46" s="10">
        <f t="shared" si="17"/>
        <v>1</v>
      </c>
      <c r="I46" s="10">
        <f t="shared" si="17"/>
        <v>0</v>
      </c>
      <c r="J46" s="10">
        <f t="shared" si="17"/>
        <v>1</v>
      </c>
      <c r="K46" s="10">
        <f t="shared" si="17"/>
        <v>1</v>
      </c>
      <c r="L46" s="10">
        <f t="shared" si="17"/>
        <v>2</v>
      </c>
      <c r="M46" s="10">
        <f t="shared" si="17"/>
        <v>1</v>
      </c>
      <c r="N46" s="10">
        <f t="shared" si="17"/>
        <v>1</v>
      </c>
      <c r="O46" s="10">
        <f t="shared" si="17"/>
        <v>1</v>
      </c>
      <c r="P46" s="10">
        <f t="shared" si="17"/>
        <v>0</v>
      </c>
      <c r="Q46" s="10">
        <f t="shared" si="17"/>
        <v>1</v>
      </c>
      <c r="R46" s="10">
        <f t="shared" si="17"/>
        <v>1</v>
      </c>
      <c r="S46" s="10">
        <f t="shared" si="17"/>
        <v>1</v>
      </c>
      <c r="T46" s="10">
        <f t="shared" si="17"/>
        <v>0</v>
      </c>
      <c r="U46" s="10">
        <f t="shared" si="17"/>
        <v>1</v>
      </c>
      <c r="V46" s="10">
        <f t="shared" si="17"/>
        <v>1</v>
      </c>
      <c r="W46" s="10">
        <f t="shared" si="17"/>
        <v>0</v>
      </c>
      <c r="X46" s="10">
        <f t="shared" si="17"/>
        <v>1</v>
      </c>
      <c r="Y46" s="10">
        <f t="shared" si="17"/>
        <v>1</v>
      </c>
      <c r="Z46" s="10">
        <f t="shared" si="17"/>
        <v>0</v>
      </c>
      <c r="AA46" s="10">
        <f t="shared" si="17"/>
        <v>0</v>
      </c>
      <c r="AB46" s="10">
        <f t="shared" si="17"/>
        <v>1</v>
      </c>
      <c r="AC46" s="10">
        <f t="shared" si="17"/>
        <v>1</v>
      </c>
      <c r="AD46" s="10">
        <f t="shared" si="17"/>
        <v>0</v>
      </c>
      <c r="AE46" s="10">
        <f t="shared" si="17"/>
        <v>1</v>
      </c>
      <c r="AF46" s="10">
        <f t="shared" si="17"/>
        <v>1</v>
      </c>
      <c r="AG46" s="41">
        <f t="shared" si="17"/>
        <v>0</v>
      </c>
      <c r="AW46" s="29"/>
    </row>
    <row r="47" spans="1:49" ht="13.5">
      <c r="A47" s="9" t="s">
        <v>60</v>
      </c>
      <c r="B47" s="10"/>
      <c r="C47" s="10">
        <f>COUNTIF(C$9:C$38,"A-")</f>
        <v>0</v>
      </c>
      <c r="D47" s="10">
        <f aca="true" t="shared" si="18" ref="D47:AG47">COUNTIF(D$9:D$38,"A-")</f>
        <v>0</v>
      </c>
      <c r="E47" s="10">
        <f t="shared" si="18"/>
        <v>0</v>
      </c>
      <c r="F47" s="10">
        <f t="shared" si="18"/>
        <v>0</v>
      </c>
      <c r="G47" s="10">
        <f t="shared" si="18"/>
        <v>0</v>
      </c>
      <c r="H47" s="10">
        <f t="shared" si="18"/>
        <v>0</v>
      </c>
      <c r="I47" s="10">
        <f t="shared" si="18"/>
        <v>0</v>
      </c>
      <c r="J47" s="10">
        <f t="shared" si="18"/>
        <v>0</v>
      </c>
      <c r="K47" s="10">
        <f t="shared" si="18"/>
        <v>0</v>
      </c>
      <c r="L47" s="10">
        <f t="shared" si="18"/>
        <v>0</v>
      </c>
      <c r="M47" s="10">
        <f t="shared" si="18"/>
        <v>0</v>
      </c>
      <c r="N47" s="10">
        <f t="shared" si="18"/>
        <v>0</v>
      </c>
      <c r="O47" s="10">
        <f t="shared" si="18"/>
        <v>0</v>
      </c>
      <c r="P47" s="10">
        <f t="shared" si="18"/>
        <v>0</v>
      </c>
      <c r="Q47" s="10">
        <f t="shared" si="18"/>
        <v>0</v>
      </c>
      <c r="R47" s="10">
        <f t="shared" si="18"/>
        <v>0</v>
      </c>
      <c r="S47" s="10">
        <f t="shared" si="18"/>
        <v>0</v>
      </c>
      <c r="T47" s="10">
        <f t="shared" si="18"/>
        <v>0</v>
      </c>
      <c r="U47" s="10">
        <f t="shared" si="18"/>
        <v>0</v>
      </c>
      <c r="V47" s="10">
        <f t="shared" si="18"/>
        <v>0</v>
      </c>
      <c r="W47" s="10">
        <f t="shared" si="18"/>
        <v>0</v>
      </c>
      <c r="X47" s="10">
        <f t="shared" si="18"/>
        <v>0</v>
      </c>
      <c r="Y47" s="10">
        <f t="shared" si="18"/>
        <v>0</v>
      </c>
      <c r="Z47" s="10">
        <f t="shared" si="18"/>
        <v>0</v>
      </c>
      <c r="AA47" s="10">
        <f t="shared" si="18"/>
        <v>0</v>
      </c>
      <c r="AB47" s="10">
        <f t="shared" si="18"/>
        <v>0</v>
      </c>
      <c r="AC47" s="10">
        <f t="shared" si="18"/>
        <v>0</v>
      </c>
      <c r="AD47" s="10">
        <f t="shared" si="18"/>
        <v>0</v>
      </c>
      <c r="AE47" s="10">
        <f t="shared" si="18"/>
        <v>0</v>
      </c>
      <c r="AF47" s="10">
        <f t="shared" si="18"/>
        <v>0</v>
      </c>
      <c r="AG47" s="41">
        <f t="shared" si="18"/>
        <v>0</v>
      </c>
      <c r="AW47" s="29"/>
    </row>
    <row r="48" spans="1:49" ht="13.5">
      <c r="A48" s="9" t="s">
        <v>61</v>
      </c>
      <c r="B48" s="10"/>
      <c r="C48" s="10">
        <f>COUNTIF(C$9:C$38,"PM")</f>
        <v>0</v>
      </c>
      <c r="D48" s="10">
        <f aca="true" t="shared" si="19" ref="D48:AG48">COUNTIF(D$9:D$38,"PM")</f>
        <v>0</v>
      </c>
      <c r="E48" s="10">
        <f t="shared" si="19"/>
        <v>0</v>
      </c>
      <c r="F48" s="10">
        <f t="shared" si="19"/>
        <v>0</v>
      </c>
      <c r="G48" s="10">
        <f t="shared" si="19"/>
        <v>0</v>
      </c>
      <c r="H48" s="10">
        <f t="shared" si="19"/>
        <v>0</v>
      </c>
      <c r="I48" s="10">
        <f t="shared" si="19"/>
        <v>0</v>
      </c>
      <c r="J48" s="10">
        <f t="shared" si="19"/>
        <v>0</v>
      </c>
      <c r="K48" s="10">
        <f t="shared" si="19"/>
        <v>0</v>
      </c>
      <c r="L48" s="10">
        <f t="shared" si="19"/>
        <v>0</v>
      </c>
      <c r="M48" s="10">
        <f t="shared" si="19"/>
        <v>0</v>
      </c>
      <c r="N48" s="10">
        <f t="shared" si="19"/>
        <v>0</v>
      </c>
      <c r="O48" s="10">
        <f t="shared" si="19"/>
        <v>0</v>
      </c>
      <c r="P48" s="10">
        <f t="shared" si="19"/>
        <v>0</v>
      </c>
      <c r="Q48" s="10">
        <f t="shared" si="19"/>
        <v>0</v>
      </c>
      <c r="R48" s="10">
        <f t="shared" si="19"/>
        <v>0</v>
      </c>
      <c r="S48" s="10">
        <f t="shared" si="19"/>
        <v>0</v>
      </c>
      <c r="T48" s="10">
        <f t="shared" si="19"/>
        <v>0</v>
      </c>
      <c r="U48" s="10">
        <f t="shared" si="19"/>
        <v>0</v>
      </c>
      <c r="V48" s="10">
        <f t="shared" si="19"/>
        <v>0</v>
      </c>
      <c r="W48" s="10">
        <f t="shared" si="19"/>
        <v>0</v>
      </c>
      <c r="X48" s="10">
        <f t="shared" si="19"/>
        <v>0</v>
      </c>
      <c r="Y48" s="10">
        <f t="shared" si="19"/>
        <v>0</v>
      </c>
      <c r="Z48" s="10">
        <f t="shared" si="19"/>
        <v>0</v>
      </c>
      <c r="AA48" s="10">
        <f t="shared" si="19"/>
        <v>0</v>
      </c>
      <c r="AB48" s="10">
        <f t="shared" si="19"/>
        <v>0</v>
      </c>
      <c r="AC48" s="10">
        <f t="shared" si="19"/>
        <v>0</v>
      </c>
      <c r="AD48" s="10">
        <f t="shared" si="19"/>
        <v>0</v>
      </c>
      <c r="AE48" s="10">
        <f t="shared" si="19"/>
        <v>0</v>
      </c>
      <c r="AF48" s="10">
        <f t="shared" si="19"/>
        <v>0</v>
      </c>
      <c r="AG48" s="41">
        <f t="shared" si="19"/>
        <v>0</v>
      </c>
      <c r="AW48" s="29"/>
    </row>
    <row r="49" spans="1:49" ht="13.5">
      <c r="A49" s="9" t="s">
        <v>62</v>
      </c>
      <c r="B49" s="10"/>
      <c r="C49" s="10">
        <f>COUNTIF(C$9:C$38,"休")</f>
        <v>2</v>
      </c>
      <c r="D49" s="10">
        <f aca="true" t="shared" si="20" ref="D49:AG49">COUNTIF(D$9:D$38,"休")</f>
        <v>1</v>
      </c>
      <c r="E49" s="10">
        <f t="shared" si="20"/>
        <v>1</v>
      </c>
      <c r="F49" s="10">
        <f t="shared" si="20"/>
        <v>3</v>
      </c>
      <c r="G49" s="10">
        <f t="shared" si="20"/>
        <v>2</v>
      </c>
      <c r="H49" s="10">
        <f t="shared" si="20"/>
        <v>4</v>
      </c>
      <c r="I49" s="10">
        <f t="shared" si="20"/>
        <v>4</v>
      </c>
      <c r="J49" s="10">
        <f t="shared" si="20"/>
        <v>2</v>
      </c>
      <c r="K49" s="10">
        <f t="shared" si="20"/>
        <v>1</v>
      </c>
      <c r="L49" s="10">
        <f t="shared" si="20"/>
        <v>3</v>
      </c>
      <c r="M49" s="10">
        <f t="shared" si="20"/>
        <v>4</v>
      </c>
      <c r="N49" s="10">
        <f t="shared" si="20"/>
        <v>2</v>
      </c>
      <c r="O49" s="10">
        <f t="shared" si="20"/>
        <v>4</v>
      </c>
      <c r="P49" s="10">
        <f t="shared" si="20"/>
        <v>3</v>
      </c>
      <c r="Q49" s="10">
        <f t="shared" si="20"/>
        <v>2</v>
      </c>
      <c r="R49" s="10">
        <f t="shared" si="20"/>
        <v>2</v>
      </c>
      <c r="S49" s="10">
        <f t="shared" si="20"/>
        <v>3</v>
      </c>
      <c r="T49" s="10">
        <f t="shared" si="20"/>
        <v>3</v>
      </c>
      <c r="U49" s="10">
        <f t="shared" si="20"/>
        <v>0</v>
      </c>
      <c r="V49" s="10">
        <f t="shared" si="20"/>
        <v>5</v>
      </c>
      <c r="W49" s="10">
        <f t="shared" si="20"/>
        <v>5</v>
      </c>
      <c r="X49" s="10">
        <f t="shared" si="20"/>
        <v>3</v>
      </c>
      <c r="Y49" s="10">
        <f t="shared" si="20"/>
        <v>3</v>
      </c>
      <c r="Z49" s="10">
        <f t="shared" si="20"/>
        <v>3</v>
      </c>
      <c r="AA49" s="10">
        <f t="shared" si="20"/>
        <v>4</v>
      </c>
      <c r="AB49" s="10">
        <f t="shared" si="20"/>
        <v>3</v>
      </c>
      <c r="AC49" s="10">
        <f t="shared" si="20"/>
        <v>5</v>
      </c>
      <c r="AD49" s="10">
        <f t="shared" si="20"/>
        <v>5</v>
      </c>
      <c r="AE49" s="10">
        <f t="shared" si="20"/>
        <v>1</v>
      </c>
      <c r="AF49" s="10">
        <f t="shared" si="20"/>
        <v>5</v>
      </c>
      <c r="AG49" s="41">
        <f t="shared" si="20"/>
        <v>6</v>
      </c>
      <c r="AW49" s="29"/>
    </row>
    <row r="50" spans="1:49" ht="13.5">
      <c r="A50" s="9" t="s">
        <v>63</v>
      </c>
      <c r="B50" s="10"/>
      <c r="C50" s="10">
        <f>COUNTIF(C$9:C$38,"×")</f>
        <v>8</v>
      </c>
      <c r="D50" s="10">
        <f aca="true" t="shared" si="21" ref="D50:AG50">COUNTIF(D$9:D$38,"×")</f>
        <v>7</v>
      </c>
      <c r="E50" s="10">
        <f t="shared" si="21"/>
        <v>6</v>
      </c>
      <c r="F50" s="10">
        <f t="shared" si="21"/>
        <v>7</v>
      </c>
      <c r="G50" s="10">
        <f t="shared" si="21"/>
        <v>8</v>
      </c>
      <c r="H50" s="10">
        <f t="shared" si="21"/>
        <v>8</v>
      </c>
      <c r="I50" s="10">
        <f t="shared" si="21"/>
        <v>11</v>
      </c>
      <c r="J50" s="10">
        <f t="shared" si="21"/>
        <v>7</v>
      </c>
      <c r="K50" s="10">
        <f t="shared" si="21"/>
        <v>7</v>
      </c>
      <c r="L50" s="10">
        <f t="shared" si="21"/>
        <v>7</v>
      </c>
      <c r="M50" s="10">
        <f t="shared" si="21"/>
        <v>7</v>
      </c>
      <c r="N50" s="10">
        <f t="shared" si="21"/>
        <v>7</v>
      </c>
      <c r="O50" s="10">
        <f t="shared" si="21"/>
        <v>7</v>
      </c>
      <c r="P50" s="10">
        <f t="shared" si="21"/>
        <v>11</v>
      </c>
      <c r="Q50" s="10">
        <f t="shared" si="21"/>
        <v>10</v>
      </c>
      <c r="R50" s="10">
        <f t="shared" si="21"/>
        <v>7</v>
      </c>
      <c r="S50" s="10">
        <f t="shared" si="21"/>
        <v>9</v>
      </c>
      <c r="T50" s="10">
        <f t="shared" si="21"/>
        <v>8</v>
      </c>
      <c r="U50" s="10">
        <f t="shared" si="21"/>
        <v>7</v>
      </c>
      <c r="V50" s="10">
        <f t="shared" si="21"/>
        <v>7</v>
      </c>
      <c r="W50" s="10">
        <f t="shared" si="21"/>
        <v>8</v>
      </c>
      <c r="X50" s="10">
        <f t="shared" si="21"/>
        <v>6</v>
      </c>
      <c r="Y50" s="10">
        <f t="shared" si="21"/>
        <v>7</v>
      </c>
      <c r="Z50" s="10">
        <f t="shared" si="21"/>
        <v>4</v>
      </c>
      <c r="AA50" s="10">
        <f t="shared" si="21"/>
        <v>8</v>
      </c>
      <c r="AB50" s="10">
        <f t="shared" si="21"/>
        <v>5</v>
      </c>
      <c r="AC50" s="10">
        <f t="shared" si="21"/>
        <v>6</v>
      </c>
      <c r="AD50" s="10">
        <f t="shared" si="21"/>
        <v>8</v>
      </c>
      <c r="AE50" s="10">
        <f t="shared" si="21"/>
        <v>5</v>
      </c>
      <c r="AF50" s="10">
        <f t="shared" si="21"/>
        <v>7</v>
      </c>
      <c r="AG50" s="41">
        <f t="shared" si="21"/>
        <v>7</v>
      </c>
      <c r="AW50" s="29"/>
    </row>
    <row r="51" spans="1:49" ht="13.5">
      <c r="A51" s="9" t="s">
        <v>64</v>
      </c>
      <c r="B51" s="10"/>
      <c r="C51" s="10">
        <f>COUNTIF(C$9:C$38,"年")</f>
        <v>0</v>
      </c>
      <c r="D51" s="10">
        <f aca="true" t="shared" si="22" ref="D51:AG51">COUNTIF(D$9:D$38,"年")</f>
        <v>0</v>
      </c>
      <c r="E51" s="10">
        <f t="shared" si="22"/>
        <v>0</v>
      </c>
      <c r="F51" s="10">
        <f t="shared" si="22"/>
        <v>0</v>
      </c>
      <c r="G51" s="10">
        <f t="shared" si="22"/>
        <v>0</v>
      </c>
      <c r="H51" s="10">
        <f t="shared" si="22"/>
        <v>0</v>
      </c>
      <c r="I51" s="10">
        <f t="shared" si="22"/>
        <v>0</v>
      </c>
      <c r="J51" s="10">
        <f t="shared" si="22"/>
        <v>0</v>
      </c>
      <c r="K51" s="10">
        <f t="shared" si="22"/>
        <v>0</v>
      </c>
      <c r="L51" s="10">
        <f t="shared" si="22"/>
        <v>0</v>
      </c>
      <c r="M51" s="10">
        <f t="shared" si="22"/>
        <v>0</v>
      </c>
      <c r="N51" s="10">
        <f t="shared" si="22"/>
        <v>0</v>
      </c>
      <c r="O51" s="10">
        <f t="shared" si="22"/>
        <v>0</v>
      </c>
      <c r="P51" s="10">
        <f t="shared" si="22"/>
        <v>0</v>
      </c>
      <c r="Q51" s="10">
        <f t="shared" si="22"/>
        <v>0</v>
      </c>
      <c r="R51" s="10">
        <f t="shared" si="22"/>
        <v>0</v>
      </c>
      <c r="S51" s="10">
        <f t="shared" si="22"/>
        <v>0</v>
      </c>
      <c r="T51" s="10">
        <f t="shared" si="22"/>
        <v>1</v>
      </c>
      <c r="U51" s="10">
        <f t="shared" si="22"/>
        <v>2</v>
      </c>
      <c r="V51" s="10">
        <f t="shared" si="22"/>
        <v>0</v>
      </c>
      <c r="W51" s="10">
        <f t="shared" si="22"/>
        <v>0</v>
      </c>
      <c r="X51" s="10">
        <f t="shared" si="22"/>
        <v>0</v>
      </c>
      <c r="Y51" s="10">
        <f t="shared" si="22"/>
        <v>0</v>
      </c>
      <c r="Z51" s="10">
        <f t="shared" si="22"/>
        <v>1</v>
      </c>
      <c r="AA51" s="10">
        <f t="shared" si="22"/>
        <v>0</v>
      </c>
      <c r="AB51" s="10">
        <f t="shared" si="22"/>
        <v>0</v>
      </c>
      <c r="AC51" s="10">
        <f t="shared" si="22"/>
        <v>0</v>
      </c>
      <c r="AD51" s="10">
        <f t="shared" si="22"/>
        <v>0</v>
      </c>
      <c r="AE51" s="10">
        <f t="shared" si="22"/>
        <v>1</v>
      </c>
      <c r="AF51" s="10">
        <f t="shared" si="22"/>
        <v>0</v>
      </c>
      <c r="AG51" s="41">
        <f t="shared" si="22"/>
        <v>0</v>
      </c>
      <c r="AW51" s="29"/>
    </row>
    <row r="52" spans="1:49" ht="13.5">
      <c r="A52" s="9" t="s">
        <v>65</v>
      </c>
      <c r="B52" s="10"/>
      <c r="C52" s="10">
        <f>COUNTIF(C$9:C$38,"育")</f>
        <v>0</v>
      </c>
      <c r="D52" s="10">
        <f aca="true" t="shared" si="23" ref="D52:AG52">COUNTIF(D$9:D$38,"育")</f>
        <v>1</v>
      </c>
      <c r="E52" s="10">
        <f t="shared" si="23"/>
        <v>1</v>
      </c>
      <c r="F52" s="10">
        <f t="shared" si="23"/>
        <v>1</v>
      </c>
      <c r="G52" s="10">
        <f t="shared" si="23"/>
        <v>1</v>
      </c>
      <c r="H52" s="10">
        <f t="shared" si="23"/>
        <v>1</v>
      </c>
      <c r="I52" s="10">
        <f t="shared" si="23"/>
        <v>1</v>
      </c>
      <c r="J52" s="10">
        <f t="shared" si="23"/>
        <v>1</v>
      </c>
      <c r="K52" s="10">
        <f t="shared" si="23"/>
        <v>1</v>
      </c>
      <c r="L52" s="10">
        <f t="shared" si="23"/>
        <v>1</v>
      </c>
      <c r="M52" s="10">
        <f t="shared" si="23"/>
        <v>1</v>
      </c>
      <c r="N52" s="10">
        <f t="shared" si="23"/>
        <v>1</v>
      </c>
      <c r="O52" s="10">
        <f t="shared" si="23"/>
        <v>1</v>
      </c>
      <c r="P52" s="10">
        <f t="shared" si="23"/>
        <v>1</v>
      </c>
      <c r="Q52" s="10">
        <f t="shared" si="23"/>
        <v>1</v>
      </c>
      <c r="R52" s="10">
        <f t="shared" si="23"/>
        <v>1</v>
      </c>
      <c r="S52" s="10">
        <f t="shared" si="23"/>
        <v>1</v>
      </c>
      <c r="T52" s="10">
        <f t="shared" si="23"/>
        <v>1</v>
      </c>
      <c r="U52" s="10">
        <f t="shared" si="23"/>
        <v>1</v>
      </c>
      <c r="V52" s="10">
        <f t="shared" si="23"/>
        <v>1</v>
      </c>
      <c r="W52" s="10">
        <f t="shared" si="23"/>
        <v>1</v>
      </c>
      <c r="X52" s="10">
        <f t="shared" si="23"/>
        <v>1</v>
      </c>
      <c r="Y52" s="10">
        <f t="shared" si="23"/>
        <v>1</v>
      </c>
      <c r="Z52" s="10">
        <f t="shared" si="23"/>
        <v>1</v>
      </c>
      <c r="AA52" s="10">
        <f t="shared" si="23"/>
        <v>1</v>
      </c>
      <c r="AB52" s="10">
        <f t="shared" si="23"/>
        <v>1</v>
      </c>
      <c r="AC52" s="10">
        <f t="shared" si="23"/>
        <v>1</v>
      </c>
      <c r="AD52" s="10">
        <f t="shared" si="23"/>
        <v>1</v>
      </c>
      <c r="AE52" s="10">
        <f t="shared" si="23"/>
        <v>1</v>
      </c>
      <c r="AF52" s="10">
        <f t="shared" si="23"/>
        <v>1</v>
      </c>
      <c r="AG52" s="41">
        <f t="shared" si="23"/>
        <v>1</v>
      </c>
      <c r="AW52" s="29"/>
    </row>
    <row r="53" spans="1:49" ht="14.25" thickBot="1">
      <c r="A53" s="43" t="s">
        <v>66</v>
      </c>
      <c r="B53" s="25"/>
      <c r="C53" s="25">
        <f>COUNTIF(C$9:C$38,".")</f>
        <v>0</v>
      </c>
      <c r="D53" s="25">
        <f aca="true" t="shared" si="24" ref="D53:AG53">COUNTIF(D$9:D$38,".")</f>
        <v>0</v>
      </c>
      <c r="E53" s="25">
        <f t="shared" si="24"/>
        <v>0</v>
      </c>
      <c r="F53" s="25">
        <f t="shared" si="24"/>
        <v>0</v>
      </c>
      <c r="G53" s="25">
        <f t="shared" si="24"/>
        <v>0</v>
      </c>
      <c r="H53" s="25">
        <f t="shared" si="24"/>
        <v>0</v>
      </c>
      <c r="I53" s="25">
        <f t="shared" si="24"/>
        <v>0</v>
      </c>
      <c r="J53" s="25">
        <f t="shared" si="24"/>
        <v>0</v>
      </c>
      <c r="K53" s="25">
        <f t="shared" si="24"/>
        <v>0</v>
      </c>
      <c r="L53" s="25">
        <f t="shared" si="24"/>
        <v>0</v>
      </c>
      <c r="M53" s="25">
        <f t="shared" si="24"/>
        <v>0</v>
      </c>
      <c r="N53" s="25">
        <f t="shared" si="24"/>
        <v>0</v>
      </c>
      <c r="O53" s="25">
        <f t="shared" si="24"/>
        <v>0</v>
      </c>
      <c r="P53" s="25">
        <f t="shared" si="24"/>
        <v>0</v>
      </c>
      <c r="Q53" s="25">
        <f t="shared" si="24"/>
        <v>0</v>
      </c>
      <c r="R53" s="25">
        <f t="shared" si="24"/>
        <v>0</v>
      </c>
      <c r="S53" s="25">
        <f t="shared" si="24"/>
        <v>0</v>
      </c>
      <c r="T53" s="25">
        <f t="shared" si="24"/>
        <v>0</v>
      </c>
      <c r="U53" s="25">
        <f t="shared" si="24"/>
        <v>0</v>
      </c>
      <c r="V53" s="25">
        <f t="shared" si="24"/>
        <v>0</v>
      </c>
      <c r="W53" s="25">
        <f t="shared" si="24"/>
        <v>0</v>
      </c>
      <c r="X53" s="25">
        <f t="shared" si="24"/>
        <v>0</v>
      </c>
      <c r="Y53" s="25">
        <f t="shared" si="24"/>
        <v>0</v>
      </c>
      <c r="Z53" s="25">
        <f t="shared" si="24"/>
        <v>0</v>
      </c>
      <c r="AA53" s="25">
        <f t="shared" si="24"/>
        <v>0</v>
      </c>
      <c r="AB53" s="25">
        <f t="shared" si="24"/>
        <v>0</v>
      </c>
      <c r="AC53" s="25">
        <f t="shared" si="24"/>
        <v>0</v>
      </c>
      <c r="AD53" s="25">
        <f t="shared" si="24"/>
        <v>0</v>
      </c>
      <c r="AE53" s="25">
        <f t="shared" si="24"/>
        <v>0</v>
      </c>
      <c r="AF53" s="25">
        <f t="shared" si="24"/>
        <v>0</v>
      </c>
      <c r="AG53" s="42">
        <f t="shared" si="24"/>
        <v>0</v>
      </c>
      <c r="AW53" s="29"/>
    </row>
    <row r="54" spans="1:49" ht="13.5">
      <c r="A54" s="4" t="s">
        <v>67</v>
      </c>
      <c r="AW54" s="29"/>
    </row>
    <row r="55" ht="13.5">
      <c r="AW55" s="29"/>
    </row>
    <row r="56" ht="13.5">
      <c r="AW56" s="29"/>
    </row>
    <row r="57" ht="13.5">
      <c r="AW57" s="29"/>
    </row>
    <row r="58" ht="13.5">
      <c r="AW58" s="29"/>
    </row>
    <row r="59" ht="13.5">
      <c r="AW59" s="29"/>
    </row>
    <row r="60" ht="13.5">
      <c r="AW60" s="29"/>
    </row>
    <row r="61" ht="13.5">
      <c r="AW61" s="29"/>
    </row>
    <row r="62" ht="13.5">
      <c r="AW62" s="29"/>
    </row>
    <row r="63" ht="13.5">
      <c r="AW63" s="29"/>
    </row>
    <row r="64" ht="13.5">
      <c r="AW64" s="29"/>
    </row>
    <row r="65" ht="13.5">
      <c r="AW65" s="29"/>
    </row>
    <row r="66" ht="13.5">
      <c r="AW66" s="29"/>
    </row>
    <row r="67" ht="13.5">
      <c r="AW67" s="29"/>
    </row>
    <row r="68" ht="13.5">
      <c r="AW68" s="29"/>
    </row>
    <row r="69" ht="13.5">
      <c r="AW69" s="29"/>
    </row>
    <row r="70" ht="13.5">
      <c r="AW70" s="29"/>
    </row>
    <row r="71" ht="13.5">
      <c r="AW71" s="29"/>
    </row>
    <row r="72" ht="13.5">
      <c r="AW72" s="29"/>
    </row>
    <row r="73" ht="13.5">
      <c r="AW73" s="29"/>
    </row>
    <row r="74" ht="13.5">
      <c r="AW74" s="29"/>
    </row>
    <row r="75" ht="13.5">
      <c r="AW75" s="29"/>
    </row>
    <row r="76" ht="13.5">
      <c r="AW76" s="29"/>
    </row>
    <row r="77" ht="13.5">
      <c r="AW77" s="29"/>
    </row>
    <row r="78" ht="13.5">
      <c r="AW78" s="29"/>
    </row>
    <row r="79" ht="13.5">
      <c r="AW79" s="29"/>
    </row>
    <row r="80" ht="13.5">
      <c r="AW80" s="29"/>
    </row>
    <row r="81" ht="13.5">
      <c r="AW81" s="29"/>
    </row>
    <row r="82" ht="13.5">
      <c r="AW82" s="29"/>
    </row>
    <row r="83" ht="13.5">
      <c r="AW83" s="29"/>
    </row>
    <row r="84" ht="13.5">
      <c r="AW84" s="29"/>
    </row>
    <row r="85" ht="13.5">
      <c r="AW85" s="29"/>
    </row>
    <row r="86" ht="13.5">
      <c r="AW86" s="29"/>
    </row>
    <row r="87" ht="13.5">
      <c r="AW87" s="29"/>
    </row>
    <row r="88" ht="13.5">
      <c r="AW88" s="29"/>
    </row>
    <row r="89" ht="13.5">
      <c r="AW89" s="29"/>
    </row>
    <row r="90" ht="13.5">
      <c r="AW90" s="29"/>
    </row>
    <row r="91" ht="13.5">
      <c r="AW91" s="29"/>
    </row>
    <row r="92" ht="13.5">
      <c r="AW92" s="29"/>
    </row>
    <row r="93" ht="13.5">
      <c r="AW93" s="29"/>
    </row>
    <row r="94" ht="13.5">
      <c r="AW94" s="29"/>
    </row>
    <row r="95" ht="13.5">
      <c r="AW95" s="29"/>
    </row>
    <row r="96" ht="13.5">
      <c r="AW96" s="29"/>
    </row>
    <row r="97" ht="13.5">
      <c r="AW97" s="29"/>
    </row>
    <row r="98" ht="13.5">
      <c r="AW98" s="29"/>
    </row>
    <row r="99" ht="13.5">
      <c r="AW99" s="29"/>
    </row>
    <row r="100" ht="13.5">
      <c r="AW100" s="29"/>
    </row>
  </sheetData>
  <sheetProtection/>
  <mergeCells count="11">
    <mergeCell ref="Y2:Z2"/>
    <mergeCell ref="Y3:Z4"/>
    <mergeCell ref="AA3:AB4"/>
    <mergeCell ref="AC3:AD4"/>
    <mergeCell ref="AE3:AF4"/>
    <mergeCell ref="A1:O1"/>
    <mergeCell ref="P1:T1"/>
    <mergeCell ref="U1:AF1"/>
    <mergeCell ref="AE2:AF2"/>
    <mergeCell ref="AC2:AD2"/>
    <mergeCell ref="AA2:AB2"/>
  </mergeCells>
  <printOptions/>
  <pageMargins left="0.78740157480315" right="0.393700787401575" top="0.393700787401575" bottom="0.393700787401575" header="0.511811023622047" footer="0.5118110236220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0"/>
  <sheetViews>
    <sheetView zoomScale="70" zoomScaleNormal="70" zoomScalePageLayoutView="0" workbookViewId="0" topLeftCell="A4">
      <selection activeCell="A1" sqref="A1:O1"/>
    </sheetView>
  </sheetViews>
  <sheetFormatPr defaultColWidth="9.00390625" defaultRowHeight="13.5"/>
  <cols>
    <col min="1" max="1" width="13.625" style="4" customWidth="1"/>
    <col min="2" max="2" width="6.625" style="3" customWidth="1"/>
    <col min="3" max="33" width="3.625" style="3" customWidth="1"/>
    <col min="34" max="34" width="1.75390625" style="1" customWidth="1"/>
    <col min="35" max="35" width="10.25390625" style="1" bestFit="1" customWidth="1"/>
    <col min="36" max="37" width="6.25390625" style="1" bestFit="1" customWidth="1"/>
    <col min="38" max="42" width="8.125" style="1" bestFit="1" customWidth="1"/>
    <col min="43" max="48" width="6.25390625" style="1" bestFit="1" customWidth="1"/>
    <col min="49" max="49" width="9.00390625" style="1" bestFit="1" customWidth="1"/>
    <col min="50" max="16384" width="9.00390625" style="1" customWidth="1"/>
  </cols>
  <sheetData>
    <row r="1" spans="1:49" ht="24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 t="s">
        <v>1</v>
      </c>
      <c r="Q1" s="53"/>
      <c r="R1" s="53"/>
      <c r="S1" s="53"/>
      <c r="T1" s="53"/>
      <c r="U1" s="54" t="s">
        <v>2</v>
      </c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W1" s="29"/>
    </row>
    <row r="2" spans="1:49" ht="13.5">
      <c r="A2" s="4" t="s">
        <v>80</v>
      </c>
      <c r="Y2" s="55" t="s">
        <v>68</v>
      </c>
      <c r="Z2" s="55"/>
      <c r="AA2" s="55" t="s">
        <v>69</v>
      </c>
      <c r="AB2" s="55"/>
      <c r="AC2" s="55" t="s">
        <v>70</v>
      </c>
      <c r="AD2" s="55"/>
      <c r="AE2" s="55" t="s">
        <v>71</v>
      </c>
      <c r="AF2" s="55"/>
      <c r="AW2" s="29"/>
    </row>
    <row r="3" spans="25:49" ht="16.5" customHeight="1">
      <c r="Y3" s="49"/>
      <c r="Z3" s="49"/>
      <c r="AA3" s="49"/>
      <c r="AB3" s="49"/>
      <c r="AC3" s="49"/>
      <c r="AD3" s="49"/>
      <c r="AE3" s="49"/>
      <c r="AF3" s="49"/>
      <c r="AW3" s="29"/>
    </row>
    <row r="4" spans="25:49" ht="16.5" customHeight="1">
      <c r="Y4" s="49"/>
      <c r="Z4" s="49"/>
      <c r="AA4" s="49"/>
      <c r="AB4" s="49"/>
      <c r="AC4" s="49"/>
      <c r="AD4" s="49"/>
      <c r="AE4" s="49"/>
      <c r="AF4" s="49"/>
      <c r="AW4" s="29"/>
    </row>
    <row r="5" ht="14.25" thickBot="1">
      <c r="AW5" s="29"/>
    </row>
    <row r="6" spans="1:49" ht="13.5">
      <c r="A6" s="5" t="s">
        <v>3</v>
      </c>
      <c r="B6" s="6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8">
        <v>31</v>
      </c>
      <c r="AI6" s="30"/>
      <c r="AJ6" s="31" t="s">
        <v>25</v>
      </c>
      <c r="AK6" s="31" t="s">
        <v>26</v>
      </c>
      <c r="AL6" s="31" t="s">
        <v>27</v>
      </c>
      <c r="AM6" s="31" t="s">
        <v>28</v>
      </c>
      <c r="AN6" s="31" t="s">
        <v>29</v>
      </c>
      <c r="AO6" s="31" t="s">
        <v>30</v>
      </c>
      <c r="AP6" s="31" t="s">
        <v>31</v>
      </c>
      <c r="AQ6" s="31" t="s">
        <v>32</v>
      </c>
      <c r="AR6" s="31" t="s">
        <v>33</v>
      </c>
      <c r="AS6" s="31" t="s">
        <v>34</v>
      </c>
      <c r="AT6" s="31" t="s">
        <v>35</v>
      </c>
      <c r="AU6" s="31" t="s">
        <v>36</v>
      </c>
      <c r="AV6" s="31" t="s">
        <v>37</v>
      </c>
      <c r="AW6" s="32" t="s">
        <v>38</v>
      </c>
    </row>
    <row r="7" spans="1:49" ht="13.5">
      <c r="A7" s="9" t="s">
        <v>4</v>
      </c>
      <c r="B7" s="10"/>
      <c r="C7" s="11" t="s">
        <v>39</v>
      </c>
      <c r="D7" s="11" t="s">
        <v>40</v>
      </c>
      <c r="E7" s="11" t="s">
        <v>41</v>
      </c>
      <c r="F7" s="11" t="s">
        <v>42</v>
      </c>
      <c r="G7" s="11" t="s">
        <v>43</v>
      </c>
      <c r="H7" s="12" t="s">
        <v>44</v>
      </c>
      <c r="I7" s="13" t="s">
        <v>45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2" t="s">
        <v>44</v>
      </c>
      <c r="P7" s="13" t="s">
        <v>45</v>
      </c>
      <c r="Q7" s="11" t="s">
        <v>39</v>
      </c>
      <c r="R7" s="11" t="s">
        <v>40</v>
      </c>
      <c r="S7" s="11" t="s">
        <v>41</v>
      </c>
      <c r="T7" s="11" t="s">
        <v>42</v>
      </c>
      <c r="U7" s="11" t="s">
        <v>43</v>
      </c>
      <c r="V7" s="12" t="s">
        <v>44</v>
      </c>
      <c r="W7" s="13" t="s">
        <v>45</v>
      </c>
      <c r="X7" s="11" t="s">
        <v>39</v>
      </c>
      <c r="Y7" s="11" t="s">
        <v>40</v>
      </c>
      <c r="Z7" s="11" t="s">
        <v>41</v>
      </c>
      <c r="AA7" s="11" t="s">
        <v>42</v>
      </c>
      <c r="AB7" s="11" t="s">
        <v>43</v>
      </c>
      <c r="AC7" s="12" t="s">
        <v>44</v>
      </c>
      <c r="AD7" s="13" t="s">
        <v>45</v>
      </c>
      <c r="AE7" s="11" t="s">
        <v>39</v>
      </c>
      <c r="AF7" s="11" t="s">
        <v>40</v>
      </c>
      <c r="AG7" s="14" t="s">
        <v>41</v>
      </c>
      <c r="AI7" s="33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5"/>
    </row>
    <row r="8" spans="1:50" ht="13.5">
      <c r="A8" s="9" t="s">
        <v>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4"/>
      <c r="AI8" s="36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8"/>
      <c r="AX8" s="2"/>
    </row>
    <row r="9" spans="1:50" ht="13.5">
      <c r="A9" s="56" t="s">
        <v>91</v>
      </c>
      <c r="B9" s="57" t="s">
        <v>72</v>
      </c>
      <c r="C9" s="13" t="s">
        <v>46</v>
      </c>
      <c r="D9" s="12" t="s">
        <v>47</v>
      </c>
      <c r="E9" s="12" t="s">
        <v>77</v>
      </c>
      <c r="F9" s="12" t="s">
        <v>47</v>
      </c>
      <c r="G9" s="12" t="s">
        <v>47</v>
      </c>
      <c r="H9" s="13" t="s">
        <v>46</v>
      </c>
      <c r="I9" s="13" t="s">
        <v>46</v>
      </c>
      <c r="J9" s="12" t="s">
        <v>47</v>
      </c>
      <c r="K9" s="12" t="s">
        <v>47</v>
      </c>
      <c r="L9" s="16" t="s">
        <v>48</v>
      </c>
      <c r="M9" s="16" t="s">
        <v>48</v>
      </c>
      <c r="N9" s="12" t="s">
        <v>47</v>
      </c>
      <c r="O9" s="13" t="s">
        <v>46</v>
      </c>
      <c r="P9" s="13" t="s">
        <v>78</v>
      </c>
      <c r="Q9" s="13" t="s">
        <v>78</v>
      </c>
      <c r="R9" s="17" t="s">
        <v>49</v>
      </c>
      <c r="S9" s="17" t="s">
        <v>50</v>
      </c>
      <c r="T9" s="13" t="s">
        <v>46</v>
      </c>
      <c r="U9" s="12" t="s">
        <v>47</v>
      </c>
      <c r="V9" s="13" t="s">
        <v>46</v>
      </c>
      <c r="W9" s="12" t="s">
        <v>47</v>
      </c>
      <c r="X9" s="12" t="s">
        <v>47</v>
      </c>
      <c r="Y9" s="12" t="s">
        <v>47</v>
      </c>
      <c r="Z9" s="12" t="s">
        <v>47</v>
      </c>
      <c r="AA9" s="13" t="s">
        <v>46</v>
      </c>
      <c r="AB9" s="17" t="s">
        <v>49</v>
      </c>
      <c r="AC9" s="17" t="s">
        <v>50</v>
      </c>
      <c r="AD9" s="13" t="s">
        <v>46</v>
      </c>
      <c r="AE9" s="12" t="s">
        <v>47</v>
      </c>
      <c r="AF9" s="12" t="s">
        <v>47</v>
      </c>
      <c r="AG9" s="18" t="s">
        <v>47</v>
      </c>
      <c r="AI9" s="56" t="s">
        <v>91</v>
      </c>
      <c r="AJ9" s="37">
        <f>COUNTIF($C9:$AG9,"Ｎ")</f>
        <v>16</v>
      </c>
      <c r="AK9" s="37">
        <f>COUNTIF($C9:$AG9,"")</f>
        <v>0</v>
      </c>
      <c r="AL9" s="37">
        <f>COUNTIF($C9:$AG9,"入")</f>
        <v>2</v>
      </c>
      <c r="AM9" s="37">
        <f>COUNTIF($C9:$AG9,"明")</f>
        <v>2</v>
      </c>
      <c r="AN9" s="37">
        <f>COUNTIF($C9:$AG9,"AM")</f>
        <v>2</v>
      </c>
      <c r="AO9" s="37">
        <f>COUNTIF($C9:$AG9,"A-")</f>
        <v>0</v>
      </c>
      <c r="AP9" s="37">
        <f>COUNTIF($C9:$AG9,"PM")</f>
        <v>0</v>
      </c>
      <c r="AQ9" s="37">
        <f>COUNTIF($C9:$AG9,"休")</f>
        <v>0</v>
      </c>
      <c r="AR9" s="37">
        <f>COUNTIF($C9:$AG9,"×")</f>
        <v>9</v>
      </c>
      <c r="AS9" s="37">
        <f>COUNTIF($C9:$AG9,"年")</f>
        <v>0</v>
      </c>
      <c r="AT9" s="37">
        <f>COUNTIF($C9:$AG9,"育")</f>
        <v>0</v>
      </c>
      <c r="AU9" s="37">
        <f>COUNTIF($C9:$AG9,".")</f>
        <v>0</v>
      </c>
      <c r="AV9" s="37">
        <f>SUM($AS9:$AU9)</f>
        <v>0</v>
      </c>
      <c r="AW9" s="38">
        <f>VLOOKUP($AJ$6,Sheet3!$A$1:$C$8,3,FALSE)*AJ9+VLOOKUP($AK$6,Sheet3!$A$1:$C$8,3,FALSE)*AK9+VLOOKUP($AL$6,Sheet3!$A$1:$C$8,3,FALSE)*AL9+VLOOKUP($AM$6,Sheet3!$A$1:$C$8,3,FALSE)*AM9+VLOOKUP($AN$6,Sheet3!$A$1:$C$8,3,FALSE)*AN9+VLOOKUP($AO$6,Sheet3!$A$1:$C$8,3,FALSE)*AO9+VLOOKUP($AQ$6,Sheet3!$A$1:$C$8,3,FALSE)*AQ9+VLOOKUP($AR$6,Sheet3!$A$1:$C$8,3,FALSE)*AR9</f>
        <v>128</v>
      </c>
      <c r="AX9" s="2"/>
    </row>
    <row r="10" spans="1:50" ht="13.5">
      <c r="A10" s="61"/>
      <c r="B10" s="62"/>
      <c r="C10" s="13"/>
      <c r="D10" s="12"/>
      <c r="E10" s="12" t="s">
        <v>47</v>
      </c>
      <c r="F10" s="12"/>
      <c r="G10" s="12"/>
      <c r="H10" s="13"/>
      <c r="I10" s="13"/>
      <c r="J10" s="12"/>
      <c r="K10" s="12"/>
      <c r="L10" s="16"/>
      <c r="M10" s="16"/>
      <c r="N10" s="12"/>
      <c r="O10" s="13"/>
      <c r="P10" s="13" t="s">
        <v>46</v>
      </c>
      <c r="Q10" s="13" t="s">
        <v>46</v>
      </c>
      <c r="R10" s="17"/>
      <c r="S10" s="17"/>
      <c r="T10" s="13"/>
      <c r="U10" s="12"/>
      <c r="V10" s="13"/>
      <c r="W10" s="12"/>
      <c r="X10" s="12"/>
      <c r="Y10" s="12"/>
      <c r="Z10" s="12"/>
      <c r="AA10" s="13"/>
      <c r="AB10" s="17"/>
      <c r="AC10" s="17"/>
      <c r="AD10" s="13"/>
      <c r="AE10" s="12"/>
      <c r="AF10" s="12"/>
      <c r="AG10" s="18"/>
      <c r="AI10" s="61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  <c r="AX10" s="2"/>
    </row>
    <row r="11" spans="1:50" ht="13.5">
      <c r="A11" s="56" t="s">
        <v>6</v>
      </c>
      <c r="B11" s="57" t="s">
        <v>72</v>
      </c>
      <c r="C11" s="19" t="s">
        <v>79</v>
      </c>
      <c r="D11" s="20" t="s">
        <v>51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 t="s">
        <v>51</v>
      </c>
      <c r="K11" s="20" t="s">
        <v>51</v>
      </c>
      <c r="L11" s="20" t="s">
        <v>51</v>
      </c>
      <c r="M11" s="20" t="s">
        <v>51</v>
      </c>
      <c r="N11" s="20" t="s">
        <v>51</v>
      </c>
      <c r="O11" s="20" t="s">
        <v>51</v>
      </c>
      <c r="P11" s="20" t="s">
        <v>51</v>
      </c>
      <c r="Q11" s="20" t="s">
        <v>51</v>
      </c>
      <c r="R11" s="20" t="s">
        <v>51</v>
      </c>
      <c r="S11" s="20" t="s">
        <v>51</v>
      </c>
      <c r="T11" s="20" t="s">
        <v>51</v>
      </c>
      <c r="U11" s="20" t="s">
        <v>51</v>
      </c>
      <c r="V11" s="20" t="s">
        <v>51</v>
      </c>
      <c r="W11" s="20" t="s">
        <v>51</v>
      </c>
      <c r="X11" s="20" t="s">
        <v>51</v>
      </c>
      <c r="Y11" s="20" t="s">
        <v>51</v>
      </c>
      <c r="Z11" s="20" t="s">
        <v>51</v>
      </c>
      <c r="AA11" s="20" t="s">
        <v>51</v>
      </c>
      <c r="AB11" s="20" t="s">
        <v>51</v>
      </c>
      <c r="AC11" s="20" t="s">
        <v>51</v>
      </c>
      <c r="AD11" s="20" t="s">
        <v>51</v>
      </c>
      <c r="AE11" s="20" t="s">
        <v>51</v>
      </c>
      <c r="AF11" s="20" t="s">
        <v>51</v>
      </c>
      <c r="AG11" s="21" t="s">
        <v>51</v>
      </c>
      <c r="AI11" s="56" t="s">
        <v>6</v>
      </c>
      <c r="AJ11" s="37">
        <f>COUNTIF($C11:$AG11,"Ｎ")</f>
        <v>0</v>
      </c>
      <c r="AK11" s="37">
        <f>COUNTIF($C11:$AG11,"")</f>
        <v>0</v>
      </c>
      <c r="AL11" s="37">
        <f>COUNTIF($C11:$AG11,"入")</f>
        <v>0</v>
      </c>
      <c r="AM11" s="37">
        <f>COUNTIF($C11:$AG11,"明")</f>
        <v>0</v>
      </c>
      <c r="AN11" s="37">
        <f>COUNTIF($C11:$AG11,"AM")</f>
        <v>0</v>
      </c>
      <c r="AO11" s="37">
        <f>COUNTIF($C11:$AG11,"A-")</f>
        <v>0</v>
      </c>
      <c r="AP11" s="37">
        <f>COUNTIF($C11:$AG11,"PM")</f>
        <v>0</v>
      </c>
      <c r="AQ11" s="37">
        <f>COUNTIF($C11:$AG11,"休")</f>
        <v>0</v>
      </c>
      <c r="AR11" s="37">
        <f>COUNTIF($C11:$AG11,"×")</f>
        <v>0</v>
      </c>
      <c r="AS11" s="37">
        <f>COUNTIF($C11:$AG11,"年")</f>
        <v>0</v>
      </c>
      <c r="AT11" s="37">
        <f>COUNTIF($C11:$AG11,"育")</f>
        <v>31</v>
      </c>
      <c r="AU11" s="37">
        <f>COUNTIF($C11:$AG11,".")</f>
        <v>0</v>
      </c>
      <c r="AV11" s="37">
        <f>SUM($AS11:$AU11)</f>
        <v>31</v>
      </c>
      <c r="AW11" s="38">
        <f>VLOOKUP($AJ$6,Sheet3!$A$1:$C$8,3,FALSE)*AJ11+VLOOKUP($AK$6,Sheet3!$A$1:$C$8,3,FALSE)*AK11+VLOOKUP($AL$6,Sheet3!$A$1:$C$8,3,FALSE)*AL11+VLOOKUP($AM$6,Sheet3!$A$1:$C$8,3,FALSE)*AM11+VLOOKUP($AN$6,Sheet3!$A$1:$C$8,3,FALSE)*AN11+VLOOKUP($AO$6,Sheet3!$A$1:$C$8,3,FALSE)*AO11+VLOOKUP($AQ$6,Sheet3!$A$1:$C$8,3,FALSE)*AQ11+VLOOKUP($AR$6,Sheet3!$A$1:$C$8,3,FALSE)*AR11</f>
        <v>0</v>
      </c>
      <c r="AX11" s="2"/>
    </row>
    <row r="12" spans="1:50" ht="13.5">
      <c r="A12" s="61"/>
      <c r="B12" s="62"/>
      <c r="C12" s="19" t="s">
        <v>47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I12" s="61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8"/>
      <c r="AX12" s="2"/>
    </row>
    <row r="13" spans="1:50" ht="13.5">
      <c r="A13" s="56" t="s">
        <v>7</v>
      </c>
      <c r="B13" s="57" t="s">
        <v>72</v>
      </c>
      <c r="C13" s="13" t="s">
        <v>46</v>
      </c>
      <c r="D13" s="12" t="s">
        <v>47</v>
      </c>
      <c r="E13" s="17" t="s">
        <v>49</v>
      </c>
      <c r="F13" s="17" t="s">
        <v>50</v>
      </c>
      <c r="G13" s="13" t="s">
        <v>46</v>
      </c>
      <c r="H13" s="12" t="s">
        <v>47</v>
      </c>
      <c r="I13" s="12" t="s">
        <v>47</v>
      </c>
      <c r="J13" s="17" t="s">
        <v>49</v>
      </c>
      <c r="K13" s="17" t="s">
        <v>50</v>
      </c>
      <c r="L13" s="13" t="s">
        <v>46</v>
      </c>
      <c r="M13" s="13" t="s">
        <v>46</v>
      </c>
      <c r="N13" s="12" t="s">
        <v>47</v>
      </c>
      <c r="O13" s="13" t="s">
        <v>46</v>
      </c>
      <c r="P13" s="12" t="s">
        <v>47</v>
      </c>
      <c r="Q13" s="13" t="s">
        <v>46</v>
      </c>
      <c r="R13" s="13" t="s">
        <v>46</v>
      </c>
      <c r="S13" s="12" t="s">
        <v>47</v>
      </c>
      <c r="T13" s="17" t="s">
        <v>49</v>
      </c>
      <c r="U13" s="17" t="s">
        <v>50</v>
      </c>
      <c r="V13" s="13" t="s">
        <v>46</v>
      </c>
      <c r="W13" s="12" t="s">
        <v>47</v>
      </c>
      <c r="X13" s="12" t="s">
        <v>47</v>
      </c>
      <c r="Y13" s="17" t="s">
        <v>49</v>
      </c>
      <c r="Z13" s="17" t="s">
        <v>50</v>
      </c>
      <c r="AA13" s="13" t="s">
        <v>46</v>
      </c>
      <c r="AB13" s="12" t="s">
        <v>47</v>
      </c>
      <c r="AC13" s="12" t="s">
        <v>47</v>
      </c>
      <c r="AD13" s="17" t="s">
        <v>49</v>
      </c>
      <c r="AE13" s="17" t="s">
        <v>50</v>
      </c>
      <c r="AF13" s="13" t="s">
        <v>46</v>
      </c>
      <c r="AG13" s="18" t="s">
        <v>47</v>
      </c>
      <c r="AI13" s="56" t="s">
        <v>7</v>
      </c>
      <c r="AJ13" s="37">
        <f>COUNTIF($C13:$AG13,"Ｎ")</f>
        <v>11</v>
      </c>
      <c r="AK13" s="37">
        <f>COUNTIF($C13:$AG13,"")</f>
        <v>0</v>
      </c>
      <c r="AL13" s="37">
        <f>COUNTIF($C13:$AG13,"入")</f>
        <v>5</v>
      </c>
      <c r="AM13" s="37">
        <f>COUNTIF($C13:$AG13,"明")</f>
        <v>5</v>
      </c>
      <c r="AN13" s="37">
        <f>COUNTIF($C13:$AG13,"AM")</f>
        <v>0</v>
      </c>
      <c r="AO13" s="37">
        <f>COUNTIF($C13:$AG13,"A-")</f>
        <v>0</v>
      </c>
      <c r="AP13" s="37">
        <f>COUNTIF($C13:$AG13,"PM")</f>
        <v>0</v>
      </c>
      <c r="AQ13" s="37">
        <f>COUNTIF($C13:$AG13,"休")</f>
        <v>0</v>
      </c>
      <c r="AR13" s="37">
        <f>COUNTIF($C13:$AG13,"×")</f>
        <v>10</v>
      </c>
      <c r="AS13" s="37">
        <f>COUNTIF($C13:$AG13,"年")</f>
        <v>0</v>
      </c>
      <c r="AT13" s="37">
        <f>COUNTIF($C13:$AG13,"育")</f>
        <v>0</v>
      </c>
      <c r="AU13" s="37">
        <f>COUNTIF($C13:$AG13,".")</f>
        <v>0</v>
      </c>
      <c r="AV13" s="37">
        <f>SUM($AS13:$AU13)</f>
        <v>0</v>
      </c>
      <c r="AW13" s="38">
        <f>VLOOKUP($AJ$6,Sheet3!$A$1:$C$8,3,FALSE)*AJ13+VLOOKUP($AK$6,Sheet3!$A$1:$C$8,3,FALSE)*AK13+VLOOKUP($AL$6,Sheet3!$A$1:$C$8,3,FALSE)*AL13+VLOOKUP($AM$6,Sheet3!$A$1:$C$8,3,FALSE)*AM13+VLOOKUP($AN$6,Sheet3!$A$1:$C$8,3,FALSE)*AN13+VLOOKUP($AO$6,Sheet3!$A$1:$C$8,3,FALSE)*AO13+VLOOKUP($AQ$6,Sheet3!$A$1:$C$8,3,FALSE)*AQ13+VLOOKUP($AR$6,Sheet3!$A$1:$C$8,3,FALSE)*AR13</f>
        <v>88</v>
      </c>
      <c r="AX13" s="2"/>
    </row>
    <row r="14" spans="1:50" ht="13.5">
      <c r="A14" s="61"/>
      <c r="B14" s="62"/>
      <c r="C14" s="13"/>
      <c r="D14" s="12"/>
      <c r="E14" s="17"/>
      <c r="F14" s="17"/>
      <c r="G14" s="13"/>
      <c r="H14" s="12"/>
      <c r="I14" s="12"/>
      <c r="J14" s="17"/>
      <c r="K14" s="17"/>
      <c r="L14" s="13"/>
      <c r="M14" s="13"/>
      <c r="N14" s="12"/>
      <c r="O14" s="13"/>
      <c r="P14" s="12"/>
      <c r="Q14" s="13"/>
      <c r="R14" s="13"/>
      <c r="S14" s="12"/>
      <c r="T14" s="17"/>
      <c r="U14" s="17"/>
      <c r="V14" s="13"/>
      <c r="W14" s="12"/>
      <c r="X14" s="12"/>
      <c r="Y14" s="17"/>
      <c r="Z14" s="17"/>
      <c r="AA14" s="13"/>
      <c r="AB14" s="12"/>
      <c r="AC14" s="12"/>
      <c r="AD14" s="17"/>
      <c r="AE14" s="17"/>
      <c r="AF14" s="13"/>
      <c r="AG14" s="18"/>
      <c r="AI14" s="61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8"/>
      <c r="AX14" s="2"/>
    </row>
    <row r="15" spans="1:50" ht="13.5">
      <c r="A15" s="56" t="s">
        <v>8</v>
      </c>
      <c r="B15" s="57" t="s">
        <v>72</v>
      </c>
      <c r="C15" s="17" t="s">
        <v>48</v>
      </c>
      <c r="D15" s="17" t="s">
        <v>52</v>
      </c>
      <c r="E15" s="17" t="s">
        <v>52</v>
      </c>
      <c r="F15" s="17" t="s">
        <v>52</v>
      </c>
      <c r="G15" s="17" t="s">
        <v>52</v>
      </c>
      <c r="H15" s="13" t="s">
        <v>46</v>
      </c>
      <c r="I15" s="13" t="s">
        <v>46</v>
      </c>
      <c r="J15" s="17" t="s">
        <v>52</v>
      </c>
      <c r="K15" s="17" t="s">
        <v>52</v>
      </c>
      <c r="L15" s="16" t="s">
        <v>48</v>
      </c>
      <c r="M15" s="17" t="s">
        <v>52</v>
      </c>
      <c r="N15" s="17" t="s">
        <v>52</v>
      </c>
      <c r="O15" s="13" t="s">
        <v>46</v>
      </c>
      <c r="P15" s="13" t="s">
        <v>46</v>
      </c>
      <c r="Q15" s="17" t="s">
        <v>52</v>
      </c>
      <c r="R15" s="17" t="s">
        <v>52</v>
      </c>
      <c r="S15" s="16" t="s">
        <v>48</v>
      </c>
      <c r="T15" s="17" t="s">
        <v>52</v>
      </c>
      <c r="U15" s="13" t="s">
        <v>46</v>
      </c>
      <c r="V15" s="17" t="s">
        <v>52</v>
      </c>
      <c r="W15" s="13" t="s">
        <v>46</v>
      </c>
      <c r="X15" s="17" t="s">
        <v>52</v>
      </c>
      <c r="Y15" s="17" t="s">
        <v>52</v>
      </c>
      <c r="Z15" s="17" t="s">
        <v>52</v>
      </c>
      <c r="AA15" s="17" t="s">
        <v>52</v>
      </c>
      <c r="AB15" s="17" t="s">
        <v>52</v>
      </c>
      <c r="AC15" s="13" t="s">
        <v>46</v>
      </c>
      <c r="AD15" s="13" t="s">
        <v>46</v>
      </c>
      <c r="AE15" s="17" t="s">
        <v>52</v>
      </c>
      <c r="AF15" s="17" t="s">
        <v>52</v>
      </c>
      <c r="AG15" s="22" t="s">
        <v>52</v>
      </c>
      <c r="AI15" s="56" t="s">
        <v>8</v>
      </c>
      <c r="AJ15" s="37">
        <f>COUNTIF($C15:$AG15,"Ｎ")</f>
        <v>0</v>
      </c>
      <c r="AK15" s="37">
        <f>COUNTIF($C15:$AG15,"")</f>
        <v>20</v>
      </c>
      <c r="AL15" s="37">
        <f>COUNTIF($C15:$AG15,"入")</f>
        <v>0</v>
      </c>
      <c r="AM15" s="37">
        <f>COUNTIF($C15:$AG15,"明")</f>
        <v>0</v>
      </c>
      <c r="AN15" s="37">
        <f>COUNTIF($C15:$AG15,"AM")</f>
        <v>3</v>
      </c>
      <c r="AO15" s="37">
        <f>COUNTIF($C15:$AG15,"A-")</f>
        <v>0</v>
      </c>
      <c r="AP15" s="37">
        <f>COUNTIF($C15:$AG15,"PM")</f>
        <v>0</v>
      </c>
      <c r="AQ15" s="37">
        <f>COUNTIF($C15:$AG15,"休")</f>
        <v>0</v>
      </c>
      <c r="AR15" s="37">
        <f>COUNTIF($C15:$AG15,"×")</f>
        <v>8</v>
      </c>
      <c r="AS15" s="37">
        <f>COUNTIF($C15:$AG15,"年")</f>
        <v>0</v>
      </c>
      <c r="AT15" s="37">
        <f>COUNTIF($C15:$AG15,"育")</f>
        <v>0</v>
      </c>
      <c r="AU15" s="37">
        <f>COUNTIF($C15:$AG15,".")</f>
        <v>0</v>
      </c>
      <c r="AV15" s="37">
        <f>SUM($AS15:$AU15)</f>
        <v>0</v>
      </c>
      <c r="AW15" s="38">
        <f>VLOOKUP($AJ$6,Sheet3!$A$1:$C$8,3,FALSE)*AJ15+VLOOKUP($AK$6,Sheet3!$A$1:$C$8,3,FALSE)*AK15+VLOOKUP($AL$6,Sheet3!$A$1:$C$8,3,FALSE)*AL15+VLOOKUP($AM$6,Sheet3!$A$1:$C$8,3,FALSE)*AM15+VLOOKUP($AN$6,Sheet3!$A$1:$C$8,3,FALSE)*AN15+VLOOKUP($AO$6,Sheet3!$A$1:$C$8,3,FALSE)*AO15+VLOOKUP($AQ$6,Sheet3!$A$1:$C$8,3,FALSE)*AQ15+VLOOKUP($AR$6,Sheet3!$A$1:$C$8,3,FALSE)*AR15</f>
        <v>0</v>
      </c>
      <c r="AX15" s="2"/>
    </row>
    <row r="16" spans="1:50" ht="13.5">
      <c r="A16" s="61"/>
      <c r="B16" s="62"/>
      <c r="C16" s="17"/>
      <c r="D16" s="17"/>
      <c r="E16" s="17"/>
      <c r="F16" s="17"/>
      <c r="G16" s="17"/>
      <c r="H16" s="13"/>
      <c r="I16" s="13"/>
      <c r="J16" s="17"/>
      <c r="K16" s="17"/>
      <c r="L16" s="16"/>
      <c r="M16" s="17"/>
      <c r="N16" s="17"/>
      <c r="O16" s="13"/>
      <c r="P16" s="13"/>
      <c r="Q16" s="17"/>
      <c r="R16" s="17"/>
      <c r="S16" s="16"/>
      <c r="T16" s="17"/>
      <c r="U16" s="13"/>
      <c r="V16" s="17"/>
      <c r="W16" s="13"/>
      <c r="X16" s="17"/>
      <c r="Y16" s="17"/>
      <c r="Z16" s="17"/>
      <c r="AA16" s="17"/>
      <c r="AB16" s="17"/>
      <c r="AC16" s="13"/>
      <c r="AD16" s="13"/>
      <c r="AE16" s="17"/>
      <c r="AF16" s="17"/>
      <c r="AG16" s="22"/>
      <c r="AI16" s="61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8"/>
      <c r="AX16" s="2"/>
    </row>
    <row r="17" spans="1:50" ht="13.5">
      <c r="A17" s="56" t="s">
        <v>9</v>
      </c>
      <c r="B17" s="57" t="s">
        <v>72</v>
      </c>
      <c r="C17" s="17" t="s">
        <v>50</v>
      </c>
      <c r="D17" s="13" t="s">
        <v>46</v>
      </c>
      <c r="E17" s="13" t="s">
        <v>46</v>
      </c>
      <c r="F17" s="12" t="s">
        <v>47</v>
      </c>
      <c r="G17" s="17" t="s">
        <v>49</v>
      </c>
      <c r="H17" s="17" t="s">
        <v>50</v>
      </c>
      <c r="I17" s="13" t="s">
        <v>46</v>
      </c>
      <c r="J17" s="12" t="s">
        <v>47</v>
      </c>
      <c r="K17" s="12" t="s">
        <v>47</v>
      </c>
      <c r="L17" s="17" t="s">
        <v>49</v>
      </c>
      <c r="M17" s="17" t="s">
        <v>50</v>
      </c>
      <c r="N17" s="13" t="s">
        <v>46</v>
      </c>
      <c r="O17" s="12" t="s">
        <v>47</v>
      </c>
      <c r="P17" s="13" t="s">
        <v>46</v>
      </c>
      <c r="Q17" s="13" t="s">
        <v>46</v>
      </c>
      <c r="R17" s="12" t="s">
        <v>47</v>
      </c>
      <c r="S17" s="13" t="s">
        <v>46</v>
      </c>
      <c r="T17" s="13" t="s">
        <v>46</v>
      </c>
      <c r="U17" s="12" t="s">
        <v>47</v>
      </c>
      <c r="V17" s="17" t="s">
        <v>49</v>
      </c>
      <c r="W17" s="17" t="s">
        <v>50</v>
      </c>
      <c r="X17" s="13" t="s">
        <v>46</v>
      </c>
      <c r="Y17" s="12" t="s">
        <v>47</v>
      </c>
      <c r="Z17" s="17" t="s">
        <v>49</v>
      </c>
      <c r="AA17" s="17" t="s">
        <v>50</v>
      </c>
      <c r="AB17" s="13" t="s">
        <v>46</v>
      </c>
      <c r="AC17" s="12" t="s">
        <v>47</v>
      </c>
      <c r="AD17" s="13" t="s">
        <v>46</v>
      </c>
      <c r="AE17" s="12" t="s">
        <v>47</v>
      </c>
      <c r="AF17" s="17" t="s">
        <v>49</v>
      </c>
      <c r="AG17" s="22" t="s">
        <v>50</v>
      </c>
      <c r="AI17" s="56" t="s">
        <v>9</v>
      </c>
      <c r="AJ17" s="37">
        <f>COUNTIF($C17:$AG17,"Ｎ")</f>
        <v>9</v>
      </c>
      <c r="AK17" s="37">
        <f>COUNTIF($C17:$AG17,"")</f>
        <v>0</v>
      </c>
      <c r="AL17" s="37">
        <f>COUNTIF($C17:$AG17,"入")</f>
        <v>5</v>
      </c>
      <c r="AM17" s="37">
        <f>COUNTIF($C17:$AG17,"明")</f>
        <v>6</v>
      </c>
      <c r="AN17" s="37">
        <f>COUNTIF($C17:$AG17,"AM")</f>
        <v>0</v>
      </c>
      <c r="AO17" s="37">
        <f>COUNTIF($C17:$AG17,"A-")</f>
        <v>0</v>
      </c>
      <c r="AP17" s="37">
        <f>COUNTIF($C17:$AG17,"PM")</f>
        <v>0</v>
      </c>
      <c r="AQ17" s="37">
        <f>COUNTIF($C17:$AG17,"休")</f>
        <v>0</v>
      </c>
      <c r="AR17" s="37">
        <f>COUNTIF($C17:$AG17,"×")</f>
        <v>11</v>
      </c>
      <c r="AS17" s="37">
        <f>COUNTIF($C17:$AG17,"年")</f>
        <v>0</v>
      </c>
      <c r="AT17" s="37">
        <f>COUNTIF($C17:$AG17,"育")</f>
        <v>0</v>
      </c>
      <c r="AU17" s="37">
        <f>COUNTIF($C17:$AG17,".")</f>
        <v>0</v>
      </c>
      <c r="AV17" s="37">
        <f>SUM($AS17:$AU17)</f>
        <v>0</v>
      </c>
      <c r="AW17" s="38">
        <f>VLOOKUP($AJ$6,Sheet3!$A$1:$C$8,3,FALSE)*AJ17+VLOOKUP($AK$6,Sheet3!$A$1:$C$8,3,FALSE)*AK17+VLOOKUP($AL$6,Sheet3!$A$1:$C$8,3,FALSE)*AL17+VLOOKUP($AM$6,Sheet3!$A$1:$C$8,3,FALSE)*AM17+VLOOKUP($AN$6,Sheet3!$A$1:$C$8,3,FALSE)*AN17+VLOOKUP($AO$6,Sheet3!$A$1:$C$8,3,FALSE)*AO17+VLOOKUP($AQ$6,Sheet3!$A$1:$C$8,3,FALSE)*AQ17+VLOOKUP($AR$6,Sheet3!$A$1:$C$8,3,FALSE)*AR17</f>
        <v>72</v>
      </c>
      <c r="AX17" s="2"/>
    </row>
    <row r="18" spans="1:50" ht="13.5">
      <c r="A18" s="61"/>
      <c r="B18" s="62"/>
      <c r="C18" s="17"/>
      <c r="D18" s="13"/>
      <c r="E18" s="13"/>
      <c r="F18" s="12"/>
      <c r="G18" s="17"/>
      <c r="H18" s="17"/>
      <c r="I18" s="13"/>
      <c r="J18" s="12"/>
      <c r="K18" s="12"/>
      <c r="L18" s="17"/>
      <c r="M18" s="17"/>
      <c r="N18" s="13"/>
      <c r="O18" s="12"/>
      <c r="P18" s="13"/>
      <c r="Q18" s="13"/>
      <c r="R18" s="12"/>
      <c r="S18" s="13"/>
      <c r="T18" s="13"/>
      <c r="U18" s="12"/>
      <c r="V18" s="17"/>
      <c r="W18" s="17"/>
      <c r="X18" s="13"/>
      <c r="Y18" s="12"/>
      <c r="Z18" s="17"/>
      <c r="AA18" s="17"/>
      <c r="AB18" s="13"/>
      <c r="AC18" s="12"/>
      <c r="AD18" s="13"/>
      <c r="AE18" s="12"/>
      <c r="AF18" s="17"/>
      <c r="AG18" s="22"/>
      <c r="AI18" s="61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8"/>
      <c r="AX18" s="2"/>
    </row>
    <row r="19" spans="1:50" ht="13.5">
      <c r="A19" s="56" t="s">
        <v>10</v>
      </c>
      <c r="B19" s="57" t="s">
        <v>72</v>
      </c>
      <c r="C19" s="12" t="s">
        <v>47</v>
      </c>
      <c r="D19" s="12" t="s">
        <v>47</v>
      </c>
      <c r="E19" s="13" t="s">
        <v>46</v>
      </c>
      <c r="F19" s="13" t="s">
        <v>46</v>
      </c>
      <c r="G19" s="12" t="s">
        <v>47</v>
      </c>
      <c r="H19" s="17" t="s">
        <v>49</v>
      </c>
      <c r="I19" s="17" t="s">
        <v>50</v>
      </c>
      <c r="J19" s="13" t="s">
        <v>46</v>
      </c>
      <c r="K19" s="13" t="s">
        <v>46</v>
      </c>
      <c r="L19" s="12" t="s">
        <v>47</v>
      </c>
      <c r="M19" s="17" t="s">
        <v>49</v>
      </c>
      <c r="N19" s="17" t="s">
        <v>50</v>
      </c>
      <c r="O19" s="13" t="s">
        <v>46</v>
      </c>
      <c r="P19" s="12" t="s">
        <v>47</v>
      </c>
      <c r="Q19" s="12" t="s">
        <v>47</v>
      </c>
      <c r="R19" s="17" t="s">
        <v>49</v>
      </c>
      <c r="S19" s="17" t="s">
        <v>50</v>
      </c>
      <c r="T19" s="13" t="s">
        <v>46</v>
      </c>
      <c r="U19" s="13" t="s">
        <v>46</v>
      </c>
      <c r="V19" s="12" t="s">
        <v>47</v>
      </c>
      <c r="W19" s="17" t="s">
        <v>49</v>
      </c>
      <c r="X19" s="17" t="s">
        <v>50</v>
      </c>
      <c r="Y19" s="13" t="s">
        <v>46</v>
      </c>
      <c r="Z19" s="13" t="s">
        <v>46</v>
      </c>
      <c r="AA19" s="12" t="s">
        <v>47</v>
      </c>
      <c r="AB19" s="17" t="s">
        <v>49</v>
      </c>
      <c r="AC19" s="17" t="s">
        <v>50</v>
      </c>
      <c r="AD19" s="13" t="s">
        <v>46</v>
      </c>
      <c r="AE19" s="12" t="s">
        <v>47</v>
      </c>
      <c r="AF19" s="12" t="s">
        <v>47</v>
      </c>
      <c r="AG19" s="18" t="s">
        <v>47</v>
      </c>
      <c r="AI19" s="56" t="s">
        <v>10</v>
      </c>
      <c r="AJ19" s="37">
        <f>COUNTIF($C19:$AG19,"Ｎ")</f>
        <v>11</v>
      </c>
      <c r="AK19" s="37">
        <f>COUNTIF($C19:$AG19,"")</f>
        <v>0</v>
      </c>
      <c r="AL19" s="37">
        <f>COUNTIF($C19:$AG19,"入")</f>
        <v>5</v>
      </c>
      <c r="AM19" s="37">
        <f>COUNTIF($C19:$AG19,"明")</f>
        <v>5</v>
      </c>
      <c r="AN19" s="37">
        <f>COUNTIF($C19:$AG19,"AM")</f>
        <v>0</v>
      </c>
      <c r="AO19" s="37">
        <f>COUNTIF($C19:$AG19,"A-")</f>
        <v>0</v>
      </c>
      <c r="AP19" s="37">
        <f>COUNTIF($C19:$AG19,"PM")</f>
        <v>0</v>
      </c>
      <c r="AQ19" s="37">
        <f>COUNTIF($C19:$AG19,"休")</f>
        <v>0</v>
      </c>
      <c r="AR19" s="37">
        <f>COUNTIF($C19:$AG19,"×")</f>
        <v>10</v>
      </c>
      <c r="AS19" s="37">
        <f>COUNTIF($C19:$AG19,"年")</f>
        <v>0</v>
      </c>
      <c r="AT19" s="37">
        <f>COUNTIF($C19:$AG19,"育")</f>
        <v>0</v>
      </c>
      <c r="AU19" s="37">
        <f>COUNTIF($C19:$AG19,".")</f>
        <v>0</v>
      </c>
      <c r="AV19" s="37">
        <f>SUM($AS19:$AU19)</f>
        <v>0</v>
      </c>
      <c r="AW19" s="38">
        <f>VLOOKUP($AJ$6,Sheet3!$A$1:$C$8,3,FALSE)*AJ19+VLOOKUP($AK$6,Sheet3!$A$1:$C$8,3,FALSE)*AK19+VLOOKUP($AL$6,Sheet3!$A$1:$C$8,3,FALSE)*AL19+VLOOKUP($AM$6,Sheet3!$A$1:$C$8,3,FALSE)*AM19+VLOOKUP($AN$6,Sheet3!$A$1:$C$8,3,FALSE)*AN19+VLOOKUP($AO$6,Sheet3!$A$1:$C$8,3,FALSE)*AO19+VLOOKUP($AQ$6,Sheet3!$A$1:$C$8,3,FALSE)*AQ19+VLOOKUP($AR$6,Sheet3!$A$1:$C$8,3,FALSE)*AR19</f>
        <v>88</v>
      </c>
      <c r="AX19" s="2"/>
    </row>
    <row r="20" spans="1:50" ht="13.5">
      <c r="A20" s="61"/>
      <c r="B20" s="62"/>
      <c r="C20" s="12"/>
      <c r="D20" s="12"/>
      <c r="E20" s="13"/>
      <c r="F20" s="13"/>
      <c r="G20" s="12"/>
      <c r="H20" s="17"/>
      <c r="I20" s="17"/>
      <c r="J20" s="13"/>
      <c r="K20" s="13"/>
      <c r="L20" s="12"/>
      <c r="M20" s="17"/>
      <c r="N20" s="17"/>
      <c r="O20" s="13"/>
      <c r="P20" s="12"/>
      <c r="Q20" s="12"/>
      <c r="R20" s="17"/>
      <c r="S20" s="17"/>
      <c r="T20" s="13"/>
      <c r="U20" s="13"/>
      <c r="V20" s="12"/>
      <c r="W20" s="17"/>
      <c r="X20" s="17"/>
      <c r="Y20" s="13"/>
      <c r="Z20" s="13"/>
      <c r="AA20" s="12"/>
      <c r="AB20" s="17"/>
      <c r="AC20" s="17"/>
      <c r="AD20" s="13"/>
      <c r="AE20" s="12"/>
      <c r="AF20" s="12"/>
      <c r="AG20" s="18"/>
      <c r="AI20" s="61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2"/>
    </row>
    <row r="21" spans="1:50" ht="13.5">
      <c r="A21" s="56" t="s">
        <v>11</v>
      </c>
      <c r="B21" s="57" t="s">
        <v>72</v>
      </c>
      <c r="C21" s="13" t="s">
        <v>46</v>
      </c>
      <c r="D21" s="12" t="s">
        <v>47</v>
      </c>
      <c r="E21" s="12" t="s">
        <v>47</v>
      </c>
      <c r="F21" s="17" t="s">
        <v>49</v>
      </c>
      <c r="G21" s="17" t="s">
        <v>50</v>
      </c>
      <c r="H21" s="13" t="s">
        <v>46</v>
      </c>
      <c r="I21" s="13" t="s">
        <v>46</v>
      </c>
      <c r="J21" s="12" t="s">
        <v>47</v>
      </c>
      <c r="K21" s="17" t="s">
        <v>49</v>
      </c>
      <c r="L21" s="17" t="s">
        <v>50</v>
      </c>
      <c r="M21" s="13" t="s">
        <v>46</v>
      </c>
      <c r="N21" s="12" t="s">
        <v>47</v>
      </c>
      <c r="O21" s="12" t="s">
        <v>47</v>
      </c>
      <c r="P21" s="17" t="s">
        <v>49</v>
      </c>
      <c r="Q21" s="17" t="s">
        <v>50</v>
      </c>
      <c r="R21" s="13" t="s">
        <v>46</v>
      </c>
      <c r="S21" s="13" t="s">
        <v>46</v>
      </c>
      <c r="T21" s="12" t="s">
        <v>47</v>
      </c>
      <c r="U21" s="17" t="s">
        <v>49</v>
      </c>
      <c r="V21" s="17" t="s">
        <v>50</v>
      </c>
      <c r="W21" s="13" t="s">
        <v>46</v>
      </c>
      <c r="X21" s="12" t="s">
        <v>47</v>
      </c>
      <c r="Y21" s="13" t="s">
        <v>46</v>
      </c>
      <c r="Z21" s="12" t="s">
        <v>47</v>
      </c>
      <c r="AA21" s="12" t="s">
        <v>47</v>
      </c>
      <c r="AB21" s="12" t="s">
        <v>47</v>
      </c>
      <c r="AC21" s="13" t="s">
        <v>46</v>
      </c>
      <c r="AD21" s="12" t="s">
        <v>47</v>
      </c>
      <c r="AE21" s="17" t="s">
        <v>49</v>
      </c>
      <c r="AF21" s="17" t="s">
        <v>50</v>
      </c>
      <c r="AG21" s="23" t="s">
        <v>46</v>
      </c>
      <c r="AI21" s="56" t="s">
        <v>11</v>
      </c>
      <c r="AJ21" s="37">
        <f>COUNTIF($C21:$AG21,"Ｎ")</f>
        <v>11</v>
      </c>
      <c r="AK21" s="37">
        <f>COUNTIF($C21:$AG21,"")</f>
        <v>0</v>
      </c>
      <c r="AL21" s="37">
        <f>COUNTIF($C21:$AG21,"入")</f>
        <v>5</v>
      </c>
      <c r="AM21" s="37">
        <f>COUNTIF($C21:$AG21,"明")</f>
        <v>5</v>
      </c>
      <c r="AN21" s="37">
        <f>COUNTIF($C21:$AG21,"AM")</f>
        <v>0</v>
      </c>
      <c r="AO21" s="37">
        <f>COUNTIF($C21:$AG21,"A-")</f>
        <v>0</v>
      </c>
      <c r="AP21" s="37">
        <f>COUNTIF($C21:$AG21,"PM")</f>
        <v>0</v>
      </c>
      <c r="AQ21" s="37">
        <f>COUNTIF($C21:$AG21,"休")</f>
        <v>0</v>
      </c>
      <c r="AR21" s="37">
        <f>COUNTIF($C21:$AG21,"×")</f>
        <v>10</v>
      </c>
      <c r="AS21" s="37">
        <f>COUNTIF($C21:$AG21,"年")</f>
        <v>0</v>
      </c>
      <c r="AT21" s="37">
        <f>COUNTIF($C21:$AG21,"育")</f>
        <v>0</v>
      </c>
      <c r="AU21" s="37">
        <f>COUNTIF($C21:$AG21,".")</f>
        <v>0</v>
      </c>
      <c r="AV21" s="37">
        <f>SUM($AS21:$AU21)</f>
        <v>0</v>
      </c>
      <c r="AW21" s="38">
        <f>VLOOKUP($AJ$6,Sheet3!$A$1:$C$8,3,FALSE)*AJ21+VLOOKUP($AK$6,Sheet3!$A$1:$C$8,3,FALSE)*AK21+VLOOKUP($AL$6,Sheet3!$A$1:$C$8,3,FALSE)*AL21+VLOOKUP($AM$6,Sheet3!$A$1:$C$8,3,FALSE)*AM21+VLOOKUP($AN$6,Sheet3!$A$1:$C$8,3,FALSE)*AN21+VLOOKUP($AO$6,Sheet3!$A$1:$C$8,3,FALSE)*AO21+VLOOKUP($AQ$6,Sheet3!$A$1:$C$8,3,FALSE)*AQ21+VLOOKUP($AR$6,Sheet3!$A$1:$C$8,3,FALSE)*AR21</f>
        <v>88</v>
      </c>
      <c r="AX21" s="2"/>
    </row>
    <row r="22" spans="1:50" ht="13.5">
      <c r="A22" s="61"/>
      <c r="B22" s="62"/>
      <c r="C22" s="13"/>
      <c r="D22" s="12"/>
      <c r="E22" s="12"/>
      <c r="F22" s="17"/>
      <c r="G22" s="17"/>
      <c r="H22" s="13"/>
      <c r="I22" s="13"/>
      <c r="J22" s="12"/>
      <c r="K22" s="17"/>
      <c r="L22" s="17"/>
      <c r="M22" s="13"/>
      <c r="N22" s="12"/>
      <c r="O22" s="12"/>
      <c r="P22" s="17"/>
      <c r="Q22" s="17"/>
      <c r="R22" s="13"/>
      <c r="S22" s="13"/>
      <c r="T22" s="12"/>
      <c r="U22" s="17"/>
      <c r="V22" s="17"/>
      <c r="W22" s="13"/>
      <c r="X22" s="12"/>
      <c r="Y22" s="13"/>
      <c r="Z22" s="12"/>
      <c r="AA22" s="12"/>
      <c r="AB22" s="12"/>
      <c r="AC22" s="13"/>
      <c r="AD22" s="12"/>
      <c r="AE22" s="17"/>
      <c r="AF22" s="17"/>
      <c r="AG22" s="23"/>
      <c r="AI22" s="61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8"/>
      <c r="AX22" s="2"/>
    </row>
    <row r="23" spans="1:50" ht="13.5">
      <c r="A23" s="56" t="s">
        <v>12</v>
      </c>
      <c r="B23" s="57" t="s">
        <v>72</v>
      </c>
      <c r="C23" s="12" t="s">
        <v>47</v>
      </c>
      <c r="D23" s="17" t="s">
        <v>49</v>
      </c>
      <c r="E23" s="17" t="s">
        <v>50</v>
      </c>
      <c r="F23" s="13" t="s">
        <v>46</v>
      </c>
      <c r="G23" s="13" t="s">
        <v>46</v>
      </c>
      <c r="H23" s="12" t="s">
        <v>47</v>
      </c>
      <c r="I23" s="12" t="s">
        <v>47</v>
      </c>
      <c r="J23" s="12" t="s">
        <v>47</v>
      </c>
      <c r="K23" s="13" t="s">
        <v>46</v>
      </c>
      <c r="L23" s="12" t="s">
        <v>47</v>
      </c>
      <c r="M23" s="12" t="s">
        <v>47</v>
      </c>
      <c r="N23" s="17" t="s">
        <v>49</v>
      </c>
      <c r="O23" s="17" t="s">
        <v>50</v>
      </c>
      <c r="P23" s="13" t="s">
        <v>46</v>
      </c>
      <c r="Q23" s="13" t="s">
        <v>46</v>
      </c>
      <c r="R23" s="12" t="s">
        <v>47</v>
      </c>
      <c r="S23" s="17" t="s">
        <v>49</v>
      </c>
      <c r="T23" s="17" t="s">
        <v>50</v>
      </c>
      <c r="U23" s="13" t="s">
        <v>46</v>
      </c>
      <c r="V23" s="12" t="s">
        <v>47</v>
      </c>
      <c r="W23" s="12" t="s">
        <v>47</v>
      </c>
      <c r="X23" s="17" t="s">
        <v>49</v>
      </c>
      <c r="Y23" s="17" t="s">
        <v>50</v>
      </c>
      <c r="Z23" s="13" t="s">
        <v>46</v>
      </c>
      <c r="AA23" s="13" t="s">
        <v>46</v>
      </c>
      <c r="AB23" s="12" t="s">
        <v>47</v>
      </c>
      <c r="AC23" s="17" t="s">
        <v>49</v>
      </c>
      <c r="AD23" s="17" t="s">
        <v>50</v>
      </c>
      <c r="AE23" s="13" t="s">
        <v>46</v>
      </c>
      <c r="AF23" s="12" t="s">
        <v>47</v>
      </c>
      <c r="AG23" s="23" t="s">
        <v>46</v>
      </c>
      <c r="AI23" s="56" t="s">
        <v>12</v>
      </c>
      <c r="AJ23" s="37">
        <f>COUNTIF($C23:$AG23,"Ｎ")</f>
        <v>11</v>
      </c>
      <c r="AK23" s="37">
        <f>COUNTIF($C23:$AG23,"")</f>
        <v>0</v>
      </c>
      <c r="AL23" s="37">
        <f>COUNTIF($C23:$AG23,"入")</f>
        <v>5</v>
      </c>
      <c r="AM23" s="37">
        <f>COUNTIF($C23:$AG23,"明")</f>
        <v>5</v>
      </c>
      <c r="AN23" s="37">
        <f>COUNTIF($C23:$AG23,"AM")</f>
        <v>0</v>
      </c>
      <c r="AO23" s="37">
        <f>COUNTIF($C23:$AG23,"A-")</f>
        <v>0</v>
      </c>
      <c r="AP23" s="37">
        <f>COUNTIF($C23:$AG23,"PM")</f>
        <v>0</v>
      </c>
      <c r="AQ23" s="37">
        <f>COUNTIF($C23:$AG23,"休")</f>
        <v>0</v>
      </c>
      <c r="AR23" s="37">
        <f>COUNTIF($C23:$AG23,"×")</f>
        <v>10</v>
      </c>
      <c r="AS23" s="37">
        <f>COUNTIF($C23:$AG23,"年")</f>
        <v>0</v>
      </c>
      <c r="AT23" s="37">
        <f>COUNTIF($C23:$AG23,"育")</f>
        <v>0</v>
      </c>
      <c r="AU23" s="37">
        <f>COUNTIF($C23:$AG23,".")</f>
        <v>0</v>
      </c>
      <c r="AV23" s="37">
        <f>SUM($AS23:$AU23)</f>
        <v>0</v>
      </c>
      <c r="AW23" s="38">
        <f>VLOOKUP($AJ$6,Sheet3!$A$1:$C$8,3,FALSE)*AJ23+VLOOKUP($AK$6,Sheet3!$A$1:$C$8,3,FALSE)*AK23+VLOOKUP($AL$6,Sheet3!$A$1:$C$8,3,FALSE)*AL23+VLOOKUP($AM$6,Sheet3!$A$1:$C$8,3,FALSE)*AM23+VLOOKUP($AN$6,Sheet3!$A$1:$C$8,3,FALSE)*AN23+VLOOKUP($AO$6,Sheet3!$A$1:$C$8,3,FALSE)*AO23+VLOOKUP($AQ$6,Sheet3!$A$1:$C$8,3,FALSE)*AQ23+VLOOKUP($AR$6,Sheet3!$A$1:$C$8,3,FALSE)*AR23</f>
        <v>88</v>
      </c>
      <c r="AX23" s="2"/>
    </row>
    <row r="24" spans="1:50" ht="13.5">
      <c r="A24" s="61"/>
      <c r="B24" s="62"/>
      <c r="C24" s="12"/>
      <c r="D24" s="17"/>
      <c r="E24" s="17"/>
      <c r="F24" s="13"/>
      <c r="G24" s="13"/>
      <c r="H24" s="12"/>
      <c r="I24" s="12"/>
      <c r="J24" s="12"/>
      <c r="K24" s="13"/>
      <c r="L24" s="12"/>
      <c r="M24" s="12"/>
      <c r="N24" s="17"/>
      <c r="O24" s="17"/>
      <c r="P24" s="13"/>
      <c r="Q24" s="13"/>
      <c r="R24" s="12"/>
      <c r="S24" s="17"/>
      <c r="T24" s="17"/>
      <c r="U24" s="13"/>
      <c r="V24" s="12"/>
      <c r="W24" s="12"/>
      <c r="X24" s="17"/>
      <c r="Y24" s="17"/>
      <c r="Z24" s="13"/>
      <c r="AA24" s="13"/>
      <c r="AB24" s="12"/>
      <c r="AC24" s="17"/>
      <c r="AD24" s="17"/>
      <c r="AE24" s="13"/>
      <c r="AF24" s="12"/>
      <c r="AG24" s="23"/>
      <c r="AI24" s="61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2"/>
    </row>
    <row r="25" spans="1:50" ht="13.5">
      <c r="A25" s="56" t="s">
        <v>13</v>
      </c>
      <c r="B25" s="57" t="s">
        <v>72</v>
      </c>
      <c r="C25" s="12" t="s">
        <v>47</v>
      </c>
      <c r="D25" s="17" t="s">
        <v>49</v>
      </c>
      <c r="E25" s="17" t="s">
        <v>50</v>
      </c>
      <c r="F25" s="13" t="s">
        <v>46</v>
      </c>
      <c r="G25" s="13" t="s">
        <v>46</v>
      </c>
      <c r="H25" s="12" t="s">
        <v>47</v>
      </c>
      <c r="I25" s="17" t="s">
        <v>49</v>
      </c>
      <c r="J25" s="17" t="s">
        <v>50</v>
      </c>
      <c r="K25" s="13" t="s">
        <v>46</v>
      </c>
      <c r="L25" s="12" t="s">
        <v>47</v>
      </c>
      <c r="M25" s="12" t="s">
        <v>47</v>
      </c>
      <c r="N25" s="17" t="s">
        <v>49</v>
      </c>
      <c r="O25" s="17" t="s">
        <v>50</v>
      </c>
      <c r="P25" s="13" t="s">
        <v>46</v>
      </c>
      <c r="Q25" s="13" t="s">
        <v>46</v>
      </c>
      <c r="R25" s="12" t="s">
        <v>47</v>
      </c>
      <c r="S25" s="17" t="s">
        <v>49</v>
      </c>
      <c r="T25" s="17" t="s">
        <v>50</v>
      </c>
      <c r="U25" s="13" t="s">
        <v>46</v>
      </c>
      <c r="V25" s="13" t="s">
        <v>46</v>
      </c>
      <c r="W25" s="12" t="s">
        <v>47</v>
      </c>
      <c r="X25" s="13" t="s">
        <v>46</v>
      </c>
      <c r="Y25" s="12" t="s">
        <v>47</v>
      </c>
      <c r="Z25" s="12" t="s">
        <v>47</v>
      </c>
      <c r="AA25" s="13" t="s">
        <v>46</v>
      </c>
      <c r="AB25" s="12" t="s">
        <v>47</v>
      </c>
      <c r="AC25" s="17" t="s">
        <v>49</v>
      </c>
      <c r="AD25" s="17" t="s">
        <v>50</v>
      </c>
      <c r="AE25" s="12" t="s">
        <v>47</v>
      </c>
      <c r="AF25" s="12" t="s">
        <v>47</v>
      </c>
      <c r="AG25" s="23" t="s">
        <v>46</v>
      </c>
      <c r="AI25" s="56" t="s">
        <v>13</v>
      </c>
      <c r="AJ25" s="37">
        <f>COUNTIF($C25:$AG25,"Ｎ")</f>
        <v>11</v>
      </c>
      <c r="AK25" s="37">
        <f>COUNTIF($C25:$AG25,"")</f>
        <v>0</v>
      </c>
      <c r="AL25" s="37">
        <f>COUNTIF($C25:$AG25,"入")</f>
        <v>5</v>
      </c>
      <c r="AM25" s="37">
        <f>COUNTIF($C25:$AG25,"明")</f>
        <v>5</v>
      </c>
      <c r="AN25" s="37">
        <f>COUNTIF($C25:$AG25,"AM")</f>
        <v>0</v>
      </c>
      <c r="AO25" s="37">
        <f>COUNTIF($C25:$AG25,"A-")</f>
        <v>0</v>
      </c>
      <c r="AP25" s="37">
        <f>COUNTIF($C25:$AG25,"PM")</f>
        <v>0</v>
      </c>
      <c r="AQ25" s="37">
        <f>COUNTIF($C25:$AG25,"休")</f>
        <v>0</v>
      </c>
      <c r="AR25" s="37">
        <f>COUNTIF($C25:$AG25,"×")</f>
        <v>10</v>
      </c>
      <c r="AS25" s="37">
        <f>COUNTIF($C25:$AG25,"年")</f>
        <v>0</v>
      </c>
      <c r="AT25" s="37">
        <f>COUNTIF($C25:$AG25,"育")</f>
        <v>0</v>
      </c>
      <c r="AU25" s="37">
        <f>COUNTIF($C25:$AG25,".")</f>
        <v>0</v>
      </c>
      <c r="AV25" s="37">
        <f>SUM($AS25:$AU25)</f>
        <v>0</v>
      </c>
      <c r="AW25" s="38">
        <f>VLOOKUP($AJ$6,Sheet3!$A$1:$C$8,3,FALSE)*AJ25+VLOOKUP($AK$6,Sheet3!$A$1:$C$8,3,FALSE)*AK25+VLOOKUP($AL$6,Sheet3!$A$1:$C$8,3,FALSE)*AL25+VLOOKUP($AM$6,Sheet3!$A$1:$C$8,3,FALSE)*AM25+VLOOKUP($AN$6,Sheet3!$A$1:$C$8,3,FALSE)*AN25+VLOOKUP($AO$6,Sheet3!$A$1:$C$8,3,FALSE)*AO25+VLOOKUP($AQ$6,Sheet3!$A$1:$C$8,3,FALSE)*AQ25+VLOOKUP($AR$6,Sheet3!$A$1:$C$8,3,FALSE)*AR25</f>
        <v>88</v>
      </c>
      <c r="AX25" s="2"/>
    </row>
    <row r="26" spans="1:50" ht="13.5">
      <c r="A26" s="61"/>
      <c r="B26" s="62"/>
      <c r="C26" s="12"/>
      <c r="D26" s="17"/>
      <c r="E26" s="17"/>
      <c r="F26" s="13"/>
      <c r="G26" s="13"/>
      <c r="H26" s="12"/>
      <c r="I26" s="17"/>
      <c r="J26" s="17"/>
      <c r="K26" s="13"/>
      <c r="L26" s="12"/>
      <c r="M26" s="12"/>
      <c r="N26" s="17"/>
      <c r="O26" s="17"/>
      <c r="P26" s="13"/>
      <c r="Q26" s="13"/>
      <c r="R26" s="12"/>
      <c r="S26" s="17"/>
      <c r="T26" s="17"/>
      <c r="U26" s="13"/>
      <c r="V26" s="13"/>
      <c r="W26" s="12"/>
      <c r="X26" s="13"/>
      <c r="Y26" s="12"/>
      <c r="Z26" s="12"/>
      <c r="AA26" s="13"/>
      <c r="AB26" s="12"/>
      <c r="AC26" s="17"/>
      <c r="AD26" s="17"/>
      <c r="AE26" s="12"/>
      <c r="AF26" s="12"/>
      <c r="AG26" s="23"/>
      <c r="AI26" s="61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8"/>
      <c r="AX26" s="2"/>
    </row>
    <row r="27" spans="1:50" ht="13.5">
      <c r="A27" s="56" t="s">
        <v>81</v>
      </c>
      <c r="B27" s="57" t="s">
        <v>72</v>
      </c>
      <c r="C27" s="12" t="s">
        <v>47</v>
      </c>
      <c r="D27" s="12" t="s">
        <v>47</v>
      </c>
      <c r="E27" s="13" t="s">
        <v>46</v>
      </c>
      <c r="F27" s="12" t="s">
        <v>47</v>
      </c>
      <c r="G27" s="12" t="s">
        <v>47</v>
      </c>
      <c r="H27" s="13" t="s">
        <v>46</v>
      </c>
      <c r="I27" s="12" t="s">
        <v>47</v>
      </c>
      <c r="J27" s="17" t="s">
        <v>49</v>
      </c>
      <c r="K27" s="17" t="s">
        <v>50</v>
      </c>
      <c r="L27" s="13" t="s">
        <v>46</v>
      </c>
      <c r="M27" s="13" t="s">
        <v>46</v>
      </c>
      <c r="N27" s="12" t="s">
        <v>47</v>
      </c>
      <c r="O27" s="17" t="s">
        <v>49</v>
      </c>
      <c r="P27" s="17" t="s">
        <v>50</v>
      </c>
      <c r="Q27" s="13" t="s">
        <v>46</v>
      </c>
      <c r="R27" s="13" t="s">
        <v>46</v>
      </c>
      <c r="S27" s="12" t="s">
        <v>47</v>
      </c>
      <c r="T27" s="12" t="s">
        <v>47</v>
      </c>
      <c r="U27" s="13" t="s">
        <v>46</v>
      </c>
      <c r="V27" s="13" t="s">
        <v>46</v>
      </c>
      <c r="W27" s="12" t="s">
        <v>47</v>
      </c>
      <c r="X27" s="17" t="s">
        <v>49</v>
      </c>
      <c r="Y27" s="17" t="s">
        <v>50</v>
      </c>
      <c r="Z27" s="13" t="s">
        <v>46</v>
      </c>
      <c r="AA27" s="12" t="s">
        <v>47</v>
      </c>
      <c r="AB27" s="12" t="s">
        <v>47</v>
      </c>
      <c r="AC27" s="12" t="s">
        <v>47</v>
      </c>
      <c r="AD27" s="17" t="s">
        <v>49</v>
      </c>
      <c r="AE27" s="17" t="s">
        <v>50</v>
      </c>
      <c r="AF27" s="13" t="s">
        <v>46</v>
      </c>
      <c r="AG27" s="18" t="s">
        <v>47</v>
      </c>
      <c r="AI27" s="56" t="s">
        <v>81</v>
      </c>
      <c r="AJ27" s="37">
        <f>COUNTIF($C27:$AG27,"Ｎ")</f>
        <v>13</v>
      </c>
      <c r="AK27" s="37">
        <f>COUNTIF($C27:$AG27,"")</f>
        <v>0</v>
      </c>
      <c r="AL27" s="37">
        <f>COUNTIF($C27:$AG27,"入")</f>
        <v>4</v>
      </c>
      <c r="AM27" s="37">
        <f>COUNTIF($C27:$AG27,"明")</f>
        <v>4</v>
      </c>
      <c r="AN27" s="37">
        <f>COUNTIF($C27:$AG27,"AM")</f>
        <v>0</v>
      </c>
      <c r="AO27" s="37">
        <f>COUNTIF($C27:$AG27,"A-")</f>
        <v>0</v>
      </c>
      <c r="AP27" s="37">
        <f>COUNTIF($C27:$AG27,"PM")</f>
        <v>0</v>
      </c>
      <c r="AQ27" s="37">
        <f>COUNTIF($C27:$AG27,"休")</f>
        <v>0</v>
      </c>
      <c r="AR27" s="37">
        <f>COUNTIF($C27:$AG27,"×")</f>
        <v>10</v>
      </c>
      <c r="AS27" s="37">
        <f>COUNTIF($C27:$AG27,"年")</f>
        <v>0</v>
      </c>
      <c r="AT27" s="37">
        <f>COUNTIF($C27:$AG27,"育")</f>
        <v>0</v>
      </c>
      <c r="AU27" s="37">
        <f>COUNTIF($C27:$AG27,".")</f>
        <v>0</v>
      </c>
      <c r="AV27" s="37">
        <f>SUM($AS27:$AU27)</f>
        <v>0</v>
      </c>
      <c r="AW27" s="38">
        <f>VLOOKUP($AJ$6,Sheet3!$A$1:$C$8,3,FALSE)*AJ27+VLOOKUP($AK$6,Sheet3!$A$1:$C$8,3,FALSE)*AK27+VLOOKUP($AL$6,Sheet3!$A$1:$C$8,3,FALSE)*AL27+VLOOKUP($AM$6,Sheet3!$A$1:$C$8,3,FALSE)*AM27+VLOOKUP($AN$6,Sheet3!$A$1:$C$8,3,FALSE)*AN27+VLOOKUP($AO$6,Sheet3!$A$1:$C$8,3,FALSE)*AO27+VLOOKUP($AQ$6,Sheet3!$A$1:$C$8,3,FALSE)*AQ27+VLOOKUP($AR$6,Sheet3!$A$1:$C$8,3,FALSE)*AR27</f>
        <v>104</v>
      </c>
      <c r="AX27" s="2"/>
    </row>
    <row r="28" spans="1:50" ht="13.5">
      <c r="A28" s="61"/>
      <c r="B28" s="62"/>
      <c r="C28" s="12"/>
      <c r="D28" s="12"/>
      <c r="E28" s="13"/>
      <c r="F28" s="12"/>
      <c r="G28" s="12"/>
      <c r="H28" s="13"/>
      <c r="I28" s="12"/>
      <c r="J28" s="17"/>
      <c r="K28" s="17"/>
      <c r="L28" s="13"/>
      <c r="M28" s="13"/>
      <c r="N28" s="12"/>
      <c r="O28" s="17"/>
      <c r="P28" s="17"/>
      <c r="Q28" s="13"/>
      <c r="R28" s="13"/>
      <c r="S28" s="12"/>
      <c r="T28" s="12"/>
      <c r="U28" s="13"/>
      <c r="V28" s="13"/>
      <c r="W28" s="12"/>
      <c r="X28" s="17"/>
      <c r="Y28" s="17"/>
      <c r="Z28" s="13"/>
      <c r="AA28" s="12"/>
      <c r="AB28" s="12"/>
      <c r="AC28" s="12"/>
      <c r="AD28" s="17"/>
      <c r="AE28" s="17"/>
      <c r="AF28" s="13"/>
      <c r="AG28" s="18"/>
      <c r="AI28" s="61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8"/>
      <c r="AX28" s="2"/>
    </row>
    <row r="29" spans="1:50" ht="13.5">
      <c r="A29" s="56" t="s">
        <v>14</v>
      </c>
      <c r="B29" s="57" t="s">
        <v>72</v>
      </c>
      <c r="C29" s="13" t="s">
        <v>46</v>
      </c>
      <c r="D29" s="12" t="s">
        <v>47</v>
      </c>
      <c r="E29" s="17" t="s">
        <v>49</v>
      </c>
      <c r="F29" s="17" t="s">
        <v>50</v>
      </c>
      <c r="G29" s="13" t="s">
        <v>46</v>
      </c>
      <c r="H29" s="17" t="s">
        <v>49</v>
      </c>
      <c r="I29" s="17" t="s">
        <v>50</v>
      </c>
      <c r="J29" s="13" t="s">
        <v>46</v>
      </c>
      <c r="K29" s="13" t="s">
        <v>46</v>
      </c>
      <c r="L29" s="12" t="s">
        <v>47</v>
      </c>
      <c r="M29" s="12" t="s">
        <v>47</v>
      </c>
      <c r="N29" s="12" t="s">
        <v>47</v>
      </c>
      <c r="O29" s="17" t="s">
        <v>49</v>
      </c>
      <c r="P29" s="17" t="s">
        <v>50</v>
      </c>
      <c r="Q29" s="13" t="s">
        <v>46</v>
      </c>
      <c r="R29" s="13" t="s">
        <v>46</v>
      </c>
      <c r="S29" s="12" t="s">
        <v>47</v>
      </c>
      <c r="T29" s="12" t="s">
        <v>47</v>
      </c>
      <c r="U29" s="12" t="s">
        <v>47</v>
      </c>
      <c r="V29" s="13" t="s">
        <v>46</v>
      </c>
      <c r="W29" s="13" t="s">
        <v>46</v>
      </c>
      <c r="X29" s="12" t="s">
        <v>47</v>
      </c>
      <c r="Y29" s="17" t="s">
        <v>49</v>
      </c>
      <c r="Z29" s="17" t="s">
        <v>50</v>
      </c>
      <c r="AA29" s="13" t="s">
        <v>46</v>
      </c>
      <c r="AB29" s="12" t="s">
        <v>47</v>
      </c>
      <c r="AC29" s="13" t="s">
        <v>46</v>
      </c>
      <c r="AD29" s="12" t="s">
        <v>47</v>
      </c>
      <c r="AE29" s="12" t="s">
        <v>47</v>
      </c>
      <c r="AF29" s="12" t="s">
        <v>47</v>
      </c>
      <c r="AG29" s="22" t="s">
        <v>49</v>
      </c>
      <c r="AI29" s="56" t="s">
        <v>14</v>
      </c>
      <c r="AJ29" s="37">
        <f>COUNTIF($C29:$AG29,"Ｎ")</f>
        <v>12</v>
      </c>
      <c r="AK29" s="37">
        <f>COUNTIF($C29:$AG29,"")</f>
        <v>0</v>
      </c>
      <c r="AL29" s="37">
        <f>COUNTIF($C29:$AG29,"入")</f>
        <v>5</v>
      </c>
      <c r="AM29" s="37">
        <f>COUNTIF($C29:$AG29,"明")</f>
        <v>4</v>
      </c>
      <c r="AN29" s="37">
        <f>COUNTIF($C29:$AG29,"AM")</f>
        <v>0</v>
      </c>
      <c r="AO29" s="37">
        <f>COUNTIF($C29:$AG29,"A-")</f>
        <v>0</v>
      </c>
      <c r="AP29" s="37">
        <f>COUNTIF($C29:$AG29,"PM")</f>
        <v>0</v>
      </c>
      <c r="AQ29" s="37">
        <f>COUNTIF($C29:$AG29,"休")</f>
        <v>0</v>
      </c>
      <c r="AR29" s="37">
        <f>COUNTIF($C29:$AG29,"×")</f>
        <v>10</v>
      </c>
      <c r="AS29" s="37">
        <f>COUNTIF($C29:$AG29,"年")</f>
        <v>0</v>
      </c>
      <c r="AT29" s="37">
        <f>COUNTIF($C29:$AG29,"育")</f>
        <v>0</v>
      </c>
      <c r="AU29" s="37">
        <f>COUNTIF($C29:$AG29,".")</f>
        <v>0</v>
      </c>
      <c r="AV29" s="37">
        <f>SUM($AS29:$AU29)</f>
        <v>0</v>
      </c>
      <c r="AW29" s="38">
        <f>VLOOKUP($AJ$6,Sheet3!$A$1:$C$8,3,FALSE)*AJ29+VLOOKUP($AK$6,Sheet3!$A$1:$C$8,3,FALSE)*AK29+VLOOKUP($AL$6,Sheet3!$A$1:$C$8,3,FALSE)*AL29+VLOOKUP($AM$6,Sheet3!$A$1:$C$8,3,FALSE)*AM29+VLOOKUP($AN$6,Sheet3!$A$1:$C$8,3,FALSE)*AN29+VLOOKUP($AO$6,Sheet3!$A$1:$C$8,3,FALSE)*AO29+VLOOKUP($AQ$6,Sheet3!$A$1:$C$8,3,FALSE)*AQ29+VLOOKUP($AR$6,Sheet3!$A$1:$C$8,3,FALSE)*AR29</f>
        <v>96</v>
      </c>
      <c r="AX29" s="2"/>
    </row>
    <row r="30" spans="1:50" ht="13.5">
      <c r="A30" s="61"/>
      <c r="B30" s="62"/>
      <c r="C30" s="13"/>
      <c r="D30" s="12"/>
      <c r="E30" s="17"/>
      <c r="F30" s="17"/>
      <c r="G30" s="13"/>
      <c r="H30" s="17"/>
      <c r="I30" s="17"/>
      <c r="J30" s="13"/>
      <c r="K30" s="13"/>
      <c r="L30" s="12"/>
      <c r="M30" s="12"/>
      <c r="N30" s="12"/>
      <c r="O30" s="17"/>
      <c r="P30" s="17"/>
      <c r="Q30" s="13"/>
      <c r="R30" s="13"/>
      <c r="S30" s="12"/>
      <c r="T30" s="12"/>
      <c r="U30" s="12"/>
      <c r="V30" s="13"/>
      <c r="W30" s="13"/>
      <c r="X30" s="12"/>
      <c r="Y30" s="17"/>
      <c r="Z30" s="17"/>
      <c r="AA30" s="13"/>
      <c r="AB30" s="12"/>
      <c r="AC30" s="13"/>
      <c r="AD30" s="12"/>
      <c r="AE30" s="12"/>
      <c r="AF30" s="12"/>
      <c r="AG30" s="22"/>
      <c r="AI30" s="61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8"/>
      <c r="AX30" s="2"/>
    </row>
    <row r="31" spans="1:50" ht="13.5">
      <c r="A31" s="56" t="s">
        <v>82</v>
      </c>
      <c r="B31" s="57" t="s">
        <v>72</v>
      </c>
      <c r="C31" s="13" t="s">
        <v>46</v>
      </c>
      <c r="D31" s="12" t="s">
        <v>47</v>
      </c>
      <c r="E31" s="13" t="s">
        <v>46</v>
      </c>
      <c r="F31" s="12" t="s">
        <v>47</v>
      </c>
      <c r="G31" s="17" t="s">
        <v>49</v>
      </c>
      <c r="H31" s="17" t="s">
        <v>50</v>
      </c>
      <c r="I31" s="13" t="s">
        <v>46</v>
      </c>
      <c r="J31" s="12" t="s">
        <v>47</v>
      </c>
      <c r="K31" s="12" t="s">
        <v>47</v>
      </c>
      <c r="L31" s="17" t="s">
        <v>49</v>
      </c>
      <c r="M31" s="17" t="s">
        <v>50</v>
      </c>
      <c r="N31" s="13" t="s">
        <v>46</v>
      </c>
      <c r="O31" s="12" t="s">
        <v>47</v>
      </c>
      <c r="P31" s="12" t="s">
        <v>47</v>
      </c>
      <c r="Q31" s="17" t="s">
        <v>49</v>
      </c>
      <c r="R31" s="17" t="s">
        <v>50</v>
      </c>
      <c r="S31" s="13" t="s">
        <v>46</v>
      </c>
      <c r="T31" s="13" t="s">
        <v>46</v>
      </c>
      <c r="U31" s="12" t="s">
        <v>47</v>
      </c>
      <c r="V31" s="17" t="s">
        <v>49</v>
      </c>
      <c r="W31" s="17" t="s">
        <v>50</v>
      </c>
      <c r="X31" s="13" t="s">
        <v>46</v>
      </c>
      <c r="Y31" s="13" t="s">
        <v>46</v>
      </c>
      <c r="Z31" s="12" t="s">
        <v>47</v>
      </c>
      <c r="AA31" s="17" t="s">
        <v>49</v>
      </c>
      <c r="AB31" s="17" t="s">
        <v>50</v>
      </c>
      <c r="AC31" s="13" t="s">
        <v>46</v>
      </c>
      <c r="AD31" s="13" t="s">
        <v>46</v>
      </c>
      <c r="AE31" s="12" t="s">
        <v>47</v>
      </c>
      <c r="AF31" s="17" t="s">
        <v>49</v>
      </c>
      <c r="AG31" s="22" t="s">
        <v>50</v>
      </c>
      <c r="AI31" s="56" t="s">
        <v>82</v>
      </c>
      <c r="AJ31" s="37">
        <f aca="true" t="shared" si="0" ref="AJ31:AJ67">COUNTIF($C31:$AG31,"Ｎ")</f>
        <v>9</v>
      </c>
      <c r="AK31" s="37">
        <f aca="true" t="shared" si="1" ref="AK31:AK67">COUNTIF($C31:$AG31,"")</f>
        <v>0</v>
      </c>
      <c r="AL31" s="37">
        <f aca="true" t="shared" si="2" ref="AL31:AL67">COUNTIF($C31:$AG31,"入")</f>
        <v>6</v>
      </c>
      <c r="AM31" s="37">
        <f aca="true" t="shared" si="3" ref="AM31:AM67">COUNTIF($C31:$AG31,"明")</f>
        <v>6</v>
      </c>
      <c r="AN31" s="37">
        <f aca="true" t="shared" si="4" ref="AN31:AN67">COUNTIF($C31:$AG31,"AM")</f>
        <v>0</v>
      </c>
      <c r="AO31" s="37">
        <f aca="true" t="shared" si="5" ref="AO31:AO67">COUNTIF($C31:$AG31,"A-")</f>
        <v>0</v>
      </c>
      <c r="AP31" s="37">
        <f aca="true" t="shared" si="6" ref="AP31:AP67">COUNTIF($C31:$AG31,"PM")</f>
        <v>0</v>
      </c>
      <c r="AQ31" s="37">
        <f aca="true" t="shared" si="7" ref="AQ31:AQ67">COUNTIF($C31:$AG31,"休")</f>
        <v>0</v>
      </c>
      <c r="AR31" s="37">
        <f aca="true" t="shared" si="8" ref="AR31:AR67">COUNTIF($C31:$AG31,"×")</f>
        <v>10</v>
      </c>
      <c r="AS31" s="37">
        <f aca="true" t="shared" si="9" ref="AS31:AS67">COUNTIF($C31:$AG31,"年")</f>
        <v>0</v>
      </c>
      <c r="AT31" s="37">
        <f aca="true" t="shared" si="10" ref="AT31:AT67">COUNTIF($C31:$AG31,"育")</f>
        <v>0</v>
      </c>
      <c r="AU31" s="37">
        <f aca="true" t="shared" si="11" ref="AU31:AU67">COUNTIF($C31:$AG31,".")</f>
        <v>0</v>
      </c>
      <c r="AV31" s="37">
        <f aca="true" t="shared" si="12" ref="AV31:AV67">SUM($AS31:$AU31)</f>
        <v>0</v>
      </c>
      <c r="AW31" s="38">
        <f>VLOOKUP($AJ$6,Sheet3!$A$1:$C$8,3,FALSE)*AJ31+VLOOKUP($AK$6,Sheet3!$A$1:$C$8,3,FALSE)*AK31+VLOOKUP($AL$6,Sheet3!$A$1:$C$8,3,FALSE)*AL31+VLOOKUP($AM$6,Sheet3!$A$1:$C$8,3,FALSE)*AM31+VLOOKUP($AN$6,Sheet3!$A$1:$C$8,3,FALSE)*AN31+VLOOKUP($AO$6,Sheet3!$A$1:$C$8,3,FALSE)*AO31+VLOOKUP($AQ$6,Sheet3!$A$1:$C$8,3,FALSE)*AQ31+VLOOKUP($AR$6,Sheet3!$A$1:$C$8,3,FALSE)*AR31</f>
        <v>72</v>
      </c>
      <c r="AX31" s="2"/>
    </row>
    <row r="32" spans="1:50" ht="13.5">
      <c r="A32" s="61"/>
      <c r="B32" s="62"/>
      <c r="C32" s="13"/>
      <c r="D32" s="12"/>
      <c r="E32" s="13"/>
      <c r="F32" s="12"/>
      <c r="G32" s="17"/>
      <c r="H32" s="17"/>
      <c r="I32" s="13"/>
      <c r="J32" s="12"/>
      <c r="K32" s="12"/>
      <c r="L32" s="17"/>
      <c r="M32" s="17"/>
      <c r="N32" s="13"/>
      <c r="O32" s="12"/>
      <c r="P32" s="12"/>
      <c r="Q32" s="17"/>
      <c r="R32" s="17"/>
      <c r="S32" s="13"/>
      <c r="T32" s="13"/>
      <c r="U32" s="12"/>
      <c r="V32" s="17"/>
      <c r="W32" s="17"/>
      <c r="X32" s="13"/>
      <c r="Y32" s="13"/>
      <c r="Z32" s="12"/>
      <c r="AA32" s="17"/>
      <c r="AB32" s="17"/>
      <c r="AC32" s="13"/>
      <c r="AD32" s="13"/>
      <c r="AE32" s="12"/>
      <c r="AF32" s="17"/>
      <c r="AG32" s="22"/>
      <c r="AI32" s="61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8"/>
      <c r="AX32" s="2"/>
    </row>
    <row r="33" spans="1:50" ht="13.5">
      <c r="A33" s="56" t="s">
        <v>15</v>
      </c>
      <c r="B33" s="57" t="s">
        <v>72</v>
      </c>
      <c r="C33" s="12" t="s">
        <v>47</v>
      </c>
      <c r="D33" s="13" t="s">
        <v>46</v>
      </c>
      <c r="E33" s="12" t="s">
        <v>47</v>
      </c>
      <c r="F33" s="17" t="s">
        <v>49</v>
      </c>
      <c r="G33" s="17" t="s">
        <v>50</v>
      </c>
      <c r="H33" s="13" t="s">
        <v>46</v>
      </c>
      <c r="I33" s="13" t="s">
        <v>46</v>
      </c>
      <c r="J33" s="12" t="s">
        <v>47</v>
      </c>
      <c r="K33" s="17" t="s">
        <v>49</v>
      </c>
      <c r="L33" s="17" t="s">
        <v>50</v>
      </c>
      <c r="M33" s="13" t="s">
        <v>46</v>
      </c>
      <c r="N33" s="13" t="s">
        <v>46</v>
      </c>
      <c r="O33" s="12" t="s">
        <v>47</v>
      </c>
      <c r="P33" s="17" t="s">
        <v>49</v>
      </c>
      <c r="Q33" s="17" t="s">
        <v>50</v>
      </c>
      <c r="R33" s="13" t="s">
        <v>46</v>
      </c>
      <c r="S33" s="13" t="s">
        <v>46</v>
      </c>
      <c r="T33" s="12" t="s">
        <v>47</v>
      </c>
      <c r="U33" s="17" t="s">
        <v>49</v>
      </c>
      <c r="V33" s="17" t="s">
        <v>50</v>
      </c>
      <c r="W33" s="13" t="s">
        <v>46</v>
      </c>
      <c r="X33" s="12" t="s">
        <v>47</v>
      </c>
      <c r="Y33" s="12" t="s">
        <v>47</v>
      </c>
      <c r="Z33" s="17" t="s">
        <v>49</v>
      </c>
      <c r="AA33" s="17" t="s">
        <v>50</v>
      </c>
      <c r="AB33" s="13" t="s">
        <v>46</v>
      </c>
      <c r="AC33" s="12" t="s">
        <v>47</v>
      </c>
      <c r="AD33" s="12" t="s">
        <v>47</v>
      </c>
      <c r="AE33" s="17" t="s">
        <v>49</v>
      </c>
      <c r="AF33" s="17" t="s">
        <v>50</v>
      </c>
      <c r="AG33" s="23" t="s">
        <v>46</v>
      </c>
      <c r="AI33" s="56" t="s">
        <v>15</v>
      </c>
      <c r="AJ33" s="37">
        <f t="shared" si="0"/>
        <v>9</v>
      </c>
      <c r="AK33" s="37">
        <f t="shared" si="1"/>
        <v>0</v>
      </c>
      <c r="AL33" s="37">
        <f t="shared" si="2"/>
        <v>6</v>
      </c>
      <c r="AM33" s="37">
        <f t="shared" si="3"/>
        <v>6</v>
      </c>
      <c r="AN33" s="37">
        <f t="shared" si="4"/>
        <v>0</v>
      </c>
      <c r="AO33" s="37">
        <f t="shared" si="5"/>
        <v>0</v>
      </c>
      <c r="AP33" s="37">
        <f t="shared" si="6"/>
        <v>0</v>
      </c>
      <c r="AQ33" s="37">
        <f t="shared" si="7"/>
        <v>0</v>
      </c>
      <c r="AR33" s="37">
        <f t="shared" si="8"/>
        <v>10</v>
      </c>
      <c r="AS33" s="37">
        <f t="shared" si="9"/>
        <v>0</v>
      </c>
      <c r="AT33" s="37">
        <f t="shared" si="10"/>
        <v>0</v>
      </c>
      <c r="AU33" s="37">
        <f t="shared" si="11"/>
        <v>0</v>
      </c>
      <c r="AV33" s="37">
        <f t="shared" si="12"/>
        <v>0</v>
      </c>
      <c r="AW33" s="38">
        <f>VLOOKUP($AJ$6,Sheet3!$A$1:$C$8,3,FALSE)*AJ33+VLOOKUP($AK$6,Sheet3!$A$1:$C$8,3,FALSE)*AK33+VLOOKUP($AL$6,Sheet3!$A$1:$C$8,3,FALSE)*AL33+VLOOKUP($AM$6,Sheet3!$A$1:$C$8,3,FALSE)*AM33+VLOOKUP($AN$6,Sheet3!$A$1:$C$8,3,FALSE)*AN33+VLOOKUP($AO$6,Sheet3!$A$1:$C$8,3,FALSE)*AO33+VLOOKUP($AQ$6,Sheet3!$A$1:$C$8,3,FALSE)*AQ33+VLOOKUP($AR$6,Sheet3!$A$1:$C$8,3,FALSE)*AR33</f>
        <v>72</v>
      </c>
      <c r="AX33" s="2"/>
    </row>
    <row r="34" spans="1:50" ht="13.5">
      <c r="A34" s="61"/>
      <c r="B34" s="62"/>
      <c r="C34" s="12"/>
      <c r="D34" s="13"/>
      <c r="E34" s="12"/>
      <c r="F34" s="17"/>
      <c r="G34" s="17"/>
      <c r="H34" s="13"/>
      <c r="I34" s="13"/>
      <c r="J34" s="12"/>
      <c r="K34" s="17"/>
      <c r="L34" s="17"/>
      <c r="M34" s="13"/>
      <c r="N34" s="13"/>
      <c r="O34" s="12"/>
      <c r="P34" s="17"/>
      <c r="Q34" s="17"/>
      <c r="R34" s="13"/>
      <c r="S34" s="13"/>
      <c r="T34" s="12"/>
      <c r="U34" s="17"/>
      <c r="V34" s="17"/>
      <c r="W34" s="13"/>
      <c r="X34" s="12"/>
      <c r="Y34" s="12"/>
      <c r="Z34" s="17"/>
      <c r="AA34" s="17"/>
      <c r="AB34" s="13"/>
      <c r="AC34" s="12"/>
      <c r="AD34" s="12"/>
      <c r="AE34" s="17"/>
      <c r="AF34" s="17"/>
      <c r="AG34" s="23"/>
      <c r="AI34" s="61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8"/>
      <c r="AX34" s="2"/>
    </row>
    <row r="35" spans="1:50" ht="13.5">
      <c r="A35" s="56" t="s">
        <v>16</v>
      </c>
      <c r="B35" s="57" t="s">
        <v>72</v>
      </c>
      <c r="C35" s="17" t="s">
        <v>49</v>
      </c>
      <c r="D35" s="17" t="s">
        <v>50</v>
      </c>
      <c r="E35" s="13" t="s">
        <v>46</v>
      </c>
      <c r="F35" s="12" t="s">
        <v>47</v>
      </c>
      <c r="G35" s="13" t="s">
        <v>46</v>
      </c>
      <c r="H35" s="12" t="s">
        <v>47</v>
      </c>
      <c r="I35" s="13" t="s">
        <v>46</v>
      </c>
      <c r="J35" s="12" t="s">
        <v>47</v>
      </c>
      <c r="K35" s="13" t="s">
        <v>46</v>
      </c>
      <c r="L35" s="12" t="s">
        <v>47</v>
      </c>
      <c r="M35" s="13" t="s">
        <v>46</v>
      </c>
      <c r="N35" s="13" t="s">
        <v>46</v>
      </c>
      <c r="O35" s="12" t="s">
        <v>47</v>
      </c>
      <c r="P35" s="13" t="s">
        <v>46</v>
      </c>
      <c r="Q35" s="12" t="s">
        <v>47</v>
      </c>
      <c r="R35" s="12" t="s">
        <v>47</v>
      </c>
      <c r="S35" s="13" t="s">
        <v>46</v>
      </c>
      <c r="T35" s="12" t="s">
        <v>47</v>
      </c>
      <c r="U35" s="12" t="s">
        <v>47</v>
      </c>
      <c r="V35" s="12" t="s">
        <v>47</v>
      </c>
      <c r="W35" s="12" t="s">
        <v>47</v>
      </c>
      <c r="X35" s="12" t="s">
        <v>47</v>
      </c>
      <c r="Y35" s="13" t="s">
        <v>46</v>
      </c>
      <c r="Z35" s="12" t="s">
        <v>47</v>
      </c>
      <c r="AA35" s="12" t="s">
        <v>47</v>
      </c>
      <c r="AB35" s="12" t="s">
        <v>47</v>
      </c>
      <c r="AC35" s="12" t="s">
        <v>47</v>
      </c>
      <c r="AD35" s="12" t="s">
        <v>47</v>
      </c>
      <c r="AE35" s="13" t="s">
        <v>46</v>
      </c>
      <c r="AF35" s="12" t="s">
        <v>47</v>
      </c>
      <c r="AG35" s="18" t="s">
        <v>47</v>
      </c>
      <c r="AI35" s="56" t="s">
        <v>16</v>
      </c>
      <c r="AJ35" s="37">
        <f t="shared" si="0"/>
        <v>19</v>
      </c>
      <c r="AK35" s="37">
        <f t="shared" si="1"/>
        <v>0</v>
      </c>
      <c r="AL35" s="37">
        <f t="shared" si="2"/>
        <v>1</v>
      </c>
      <c r="AM35" s="37">
        <f t="shared" si="3"/>
        <v>1</v>
      </c>
      <c r="AN35" s="37">
        <f t="shared" si="4"/>
        <v>0</v>
      </c>
      <c r="AO35" s="37">
        <f t="shared" si="5"/>
        <v>0</v>
      </c>
      <c r="AP35" s="37">
        <f t="shared" si="6"/>
        <v>0</v>
      </c>
      <c r="AQ35" s="37">
        <f t="shared" si="7"/>
        <v>0</v>
      </c>
      <c r="AR35" s="37">
        <f t="shared" si="8"/>
        <v>10</v>
      </c>
      <c r="AS35" s="37">
        <f t="shared" si="9"/>
        <v>0</v>
      </c>
      <c r="AT35" s="37">
        <f t="shared" si="10"/>
        <v>0</v>
      </c>
      <c r="AU35" s="37">
        <f t="shared" si="11"/>
        <v>0</v>
      </c>
      <c r="AV35" s="37">
        <f t="shared" si="12"/>
        <v>0</v>
      </c>
      <c r="AW35" s="38">
        <f>VLOOKUP($AJ$6,Sheet3!$A$1:$C$8,3,FALSE)*AJ35+VLOOKUP($AK$6,Sheet3!$A$1:$C$8,3,FALSE)*AK35+VLOOKUP($AL$6,Sheet3!$A$1:$C$8,3,FALSE)*AL35+VLOOKUP($AM$6,Sheet3!$A$1:$C$8,3,FALSE)*AM35+VLOOKUP($AN$6,Sheet3!$A$1:$C$8,3,FALSE)*AN35+VLOOKUP($AO$6,Sheet3!$A$1:$C$8,3,FALSE)*AO35+VLOOKUP($AQ$6,Sheet3!$A$1:$C$8,3,FALSE)*AQ35+VLOOKUP($AR$6,Sheet3!$A$1:$C$8,3,FALSE)*AR35</f>
        <v>152</v>
      </c>
      <c r="AX35" s="2"/>
    </row>
    <row r="36" spans="1:50" ht="13.5">
      <c r="A36" s="61"/>
      <c r="B36" s="62"/>
      <c r="C36" s="17"/>
      <c r="D36" s="17"/>
      <c r="E36" s="13"/>
      <c r="F36" s="12"/>
      <c r="G36" s="13"/>
      <c r="H36" s="12"/>
      <c r="I36" s="13"/>
      <c r="J36" s="12"/>
      <c r="K36" s="13"/>
      <c r="L36" s="12"/>
      <c r="M36" s="13"/>
      <c r="N36" s="13"/>
      <c r="O36" s="12"/>
      <c r="P36" s="13"/>
      <c r="Q36" s="12"/>
      <c r="R36" s="12"/>
      <c r="S36" s="13"/>
      <c r="T36" s="12"/>
      <c r="U36" s="12"/>
      <c r="V36" s="12"/>
      <c r="W36" s="12"/>
      <c r="X36" s="12"/>
      <c r="Y36" s="13"/>
      <c r="Z36" s="12"/>
      <c r="AA36" s="12"/>
      <c r="AB36" s="12"/>
      <c r="AC36" s="12"/>
      <c r="AD36" s="12"/>
      <c r="AE36" s="13"/>
      <c r="AF36" s="12"/>
      <c r="AG36" s="18"/>
      <c r="AI36" s="61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8"/>
      <c r="AX36" s="2"/>
    </row>
    <row r="37" spans="1:50" ht="13.5">
      <c r="A37" s="56" t="s">
        <v>17</v>
      </c>
      <c r="B37" s="57" t="s">
        <v>72</v>
      </c>
      <c r="C37" s="13" t="s">
        <v>53</v>
      </c>
      <c r="D37" s="17" t="s">
        <v>48</v>
      </c>
      <c r="E37" s="17" t="s">
        <v>48</v>
      </c>
      <c r="F37" s="17" t="s">
        <v>48</v>
      </c>
      <c r="G37" s="17" t="s">
        <v>48</v>
      </c>
      <c r="H37" s="13" t="s">
        <v>53</v>
      </c>
      <c r="I37" s="13" t="s">
        <v>53</v>
      </c>
      <c r="J37" s="13" t="s">
        <v>53</v>
      </c>
      <c r="K37" s="17" t="s">
        <v>48</v>
      </c>
      <c r="L37" s="13" t="s">
        <v>53</v>
      </c>
      <c r="M37" s="13" t="s">
        <v>53</v>
      </c>
      <c r="N37" s="17" t="s">
        <v>48</v>
      </c>
      <c r="O37" s="13" t="s">
        <v>53</v>
      </c>
      <c r="P37" s="13" t="s">
        <v>53</v>
      </c>
      <c r="Q37" s="17" t="s">
        <v>48</v>
      </c>
      <c r="R37" s="17" t="s">
        <v>48</v>
      </c>
      <c r="S37" s="13" t="s">
        <v>53</v>
      </c>
      <c r="T37" s="13" t="s">
        <v>53</v>
      </c>
      <c r="U37" s="17" t="s">
        <v>48</v>
      </c>
      <c r="V37" s="13" t="s">
        <v>53</v>
      </c>
      <c r="W37" s="13" t="s">
        <v>53</v>
      </c>
      <c r="X37" s="17" t="s">
        <v>48</v>
      </c>
      <c r="Y37" s="17" t="s">
        <v>48</v>
      </c>
      <c r="Z37" s="13" t="s">
        <v>53</v>
      </c>
      <c r="AA37" s="13" t="s">
        <v>53</v>
      </c>
      <c r="AB37" s="17" t="s">
        <v>48</v>
      </c>
      <c r="AC37" s="13" t="s">
        <v>53</v>
      </c>
      <c r="AD37" s="13" t="s">
        <v>53</v>
      </c>
      <c r="AE37" s="17" t="s">
        <v>48</v>
      </c>
      <c r="AF37" s="17" t="s">
        <v>48</v>
      </c>
      <c r="AG37" s="23" t="s">
        <v>53</v>
      </c>
      <c r="AI37" s="56" t="s">
        <v>17</v>
      </c>
      <c r="AJ37" s="37">
        <f t="shared" si="0"/>
        <v>0</v>
      </c>
      <c r="AK37" s="37">
        <f t="shared" si="1"/>
        <v>0</v>
      </c>
      <c r="AL37" s="37">
        <f t="shared" si="2"/>
        <v>0</v>
      </c>
      <c r="AM37" s="37">
        <f t="shared" si="3"/>
        <v>0</v>
      </c>
      <c r="AN37" s="37">
        <f t="shared" si="4"/>
        <v>14</v>
      </c>
      <c r="AO37" s="37">
        <f t="shared" si="5"/>
        <v>0</v>
      </c>
      <c r="AP37" s="37">
        <f t="shared" si="6"/>
        <v>0</v>
      </c>
      <c r="AQ37" s="37">
        <f t="shared" si="7"/>
        <v>17</v>
      </c>
      <c r="AR37" s="37">
        <f t="shared" si="8"/>
        <v>0</v>
      </c>
      <c r="AS37" s="37">
        <f t="shared" si="9"/>
        <v>0</v>
      </c>
      <c r="AT37" s="37">
        <f t="shared" si="10"/>
        <v>0</v>
      </c>
      <c r="AU37" s="37">
        <f t="shared" si="11"/>
        <v>0</v>
      </c>
      <c r="AV37" s="37">
        <f t="shared" si="12"/>
        <v>0</v>
      </c>
      <c r="AW37" s="38">
        <f>VLOOKUP($AJ$6,Sheet3!$A$1:$C$8,3,FALSE)*AJ37+VLOOKUP($AK$6,Sheet3!$A$1:$C$8,3,FALSE)*AK37+VLOOKUP($AL$6,Sheet3!$A$1:$C$8,3,FALSE)*AL37+VLOOKUP($AM$6,Sheet3!$A$1:$C$8,3,FALSE)*AM37+VLOOKUP($AN$6,Sheet3!$A$1:$C$8,3,FALSE)*AN37+VLOOKUP($AO$6,Sheet3!$A$1:$C$8,3,FALSE)*AO37+VLOOKUP($AQ$6,Sheet3!$A$1:$C$8,3,FALSE)*AQ37+VLOOKUP($AR$6,Sheet3!$A$1:$C$8,3,FALSE)*AR37</f>
        <v>0</v>
      </c>
      <c r="AX37" s="2"/>
    </row>
    <row r="38" spans="1:50" ht="13.5">
      <c r="A38" s="61"/>
      <c r="B38" s="62"/>
      <c r="C38" s="13"/>
      <c r="D38" s="17"/>
      <c r="E38" s="17"/>
      <c r="F38" s="17"/>
      <c r="G38" s="17"/>
      <c r="H38" s="13"/>
      <c r="I38" s="13"/>
      <c r="J38" s="13"/>
      <c r="K38" s="17"/>
      <c r="L38" s="13"/>
      <c r="M38" s="13"/>
      <c r="N38" s="17"/>
      <c r="O38" s="13"/>
      <c r="P38" s="13"/>
      <c r="Q38" s="17"/>
      <c r="R38" s="17"/>
      <c r="S38" s="13"/>
      <c r="T38" s="13"/>
      <c r="U38" s="17"/>
      <c r="V38" s="13"/>
      <c r="W38" s="13"/>
      <c r="X38" s="17"/>
      <c r="Y38" s="17"/>
      <c r="Z38" s="13"/>
      <c r="AA38" s="13"/>
      <c r="AB38" s="17"/>
      <c r="AC38" s="13"/>
      <c r="AD38" s="13"/>
      <c r="AE38" s="17"/>
      <c r="AF38" s="17"/>
      <c r="AG38" s="23"/>
      <c r="AI38" s="61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8"/>
      <c r="AX38" s="2"/>
    </row>
    <row r="39" spans="1:50" ht="13.5">
      <c r="A39" s="56" t="s">
        <v>83</v>
      </c>
      <c r="B39" s="57" t="s">
        <v>72</v>
      </c>
      <c r="C39" s="16" t="s">
        <v>49</v>
      </c>
      <c r="D39" s="16" t="s">
        <v>50</v>
      </c>
      <c r="E39" s="13" t="s">
        <v>53</v>
      </c>
      <c r="F39" s="13" t="s">
        <v>53</v>
      </c>
      <c r="G39" s="13" t="s">
        <v>53</v>
      </c>
      <c r="H39" s="13" t="s">
        <v>53</v>
      </c>
      <c r="I39" s="13" t="s">
        <v>53</v>
      </c>
      <c r="J39" s="13" t="s">
        <v>53</v>
      </c>
      <c r="K39" s="13" t="s">
        <v>53</v>
      </c>
      <c r="L39" s="13" t="s">
        <v>53</v>
      </c>
      <c r="M39" s="13" t="s">
        <v>53</v>
      </c>
      <c r="N39" s="13" t="s">
        <v>53</v>
      </c>
      <c r="O39" s="13" t="s">
        <v>53</v>
      </c>
      <c r="P39" s="12" t="s">
        <v>47</v>
      </c>
      <c r="Q39" s="13" t="s">
        <v>53</v>
      </c>
      <c r="R39" s="13" t="s">
        <v>53</v>
      </c>
      <c r="S39" s="13" t="s">
        <v>53</v>
      </c>
      <c r="T39" s="16" t="s">
        <v>49</v>
      </c>
      <c r="U39" s="16" t="s">
        <v>50</v>
      </c>
      <c r="V39" s="13" t="s">
        <v>53</v>
      </c>
      <c r="W39" s="13" t="s">
        <v>53</v>
      </c>
      <c r="X39" s="13" t="s">
        <v>53</v>
      </c>
      <c r="Y39" s="13" t="s">
        <v>53</v>
      </c>
      <c r="Z39" s="13" t="s">
        <v>53</v>
      </c>
      <c r="AA39" s="13" t="s">
        <v>53</v>
      </c>
      <c r="AB39" s="13" t="s">
        <v>53</v>
      </c>
      <c r="AC39" s="13" t="s">
        <v>53</v>
      </c>
      <c r="AD39" s="13" t="s">
        <v>53</v>
      </c>
      <c r="AE39" s="13" t="s">
        <v>53</v>
      </c>
      <c r="AF39" s="13" t="s">
        <v>53</v>
      </c>
      <c r="AG39" s="23" t="s">
        <v>53</v>
      </c>
      <c r="AI39" s="56" t="s">
        <v>83</v>
      </c>
      <c r="AJ39" s="37">
        <f t="shared" si="0"/>
        <v>1</v>
      </c>
      <c r="AK39" s="37">
        <f t="shared" si="1"/>
        <v>0</v>
      </c>
      <c r="AL39" s="37">
        <f t="shared" si="2"/>
        <v>2</v>
      </c>
      <c r="AM39" s="37">
        <f t="shared" si="3"/>
        <v>2</v>
      </c>
      <c r="AN39" s="37">
        <f t="shared" si="4"/>
        <v>0</v>
      </c>
      <c r="AO39" s="37">
        <f t="shared" si="5"/>
        <v>0</v>
      </c>
      <c r="AP39" s="37">
        <f t="shared" si="6"/>
        <v>0</v>
      </c>
      <c r="AQ39" s="37">
        <f t="shared" si="7"/>
        <v>26</v>
      </c>
      <c r="AR39" s="37">
        <f t="shared" si="8"/>
        <v>0</v>
      </c>
      <c r="AS39" s="37">
        <f t="shared" si="9"/>
        <v>0</v>
      </c>
      <c r="AT39" s="37">
        <f t="shared" si="10"/>
        <v>0</v>
      </c>
      <c r="AU39" s="37">
        <f t="shared" si="11"/>
        <v>0</v>
      </c>
      <c r="AV39" s="37">
        <f t="shared" si="12"/>
        <v>0</v>
      </c>
      <c r="AW39" s="38">
        <f>VLOOKUP($AJ$6,Sheet3!$A$1:$C$8,3,FALSE)*AJ39+VLOOKUP($AK$6,Sheet3!$A$1:$C$8,3,FALSE)*AK39+VLOOKUP($AL$6,Sheet3!$A$1:$C$8,3,FALSE)*AL39+VLOOKUP($AM$6,Sheet3!$A$1:$C$8,3,FALSE)*AM39+VLOOKUP($AN$6,Sheet3!$A$1:$C$8,3,FALSE)*AN39+VLOOKUP($AO$6,Sheet3!$A$1:$C$8,3,FALSE)*AO39+VLOOKUP($AQ$6,Sheet3!$A$1:$C$8,3,FALSE)*AQ39+VLOOKUP($AR$6,Sheet3!$A$1:$C$8,3,FALSE)*AR39</f>
        <v>8</v>
      </c>
      <c r="AX39" s="2"/>
    </row>
    <row r="40" spans="1:50" ht="13.5">
      <c r="A40" s="61"/>
      <c r="B40" s="62"/>
      <c r="C40" s="16"/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2"/>
      <c r="Q40" s="13"/>
      <c r="R40" s="13"/>
      <c r="S40" s="13"/>
      <c r="T40" s="16"/>
      <c r="U40" s="16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23"/>
      <c r="AI40" s="61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8"/>
      <c r="AX40" s="2"/>
    </row>
    <row r="41" spans="1:50" ht="13.5">
      <c r="A41" s="56" t="s">
        <v>18</v>
      </c>
      <c r="B41" s="57" t="s">
        <v>72</v>
      </c>
      <c r="C41" s="17" t="s">
        <v>52</v>
      </c>
      <c r="D41" s="17" t="s">
        <v>52</v>
      </c>
      <c r="E41" s="17" t="s">
        <v>52</v>
      </c>
      <c r="F41" s="17" t="s">
        <v>52</v>
      </c>
      <c r="G41" s="17" t="s">
        <v>52</v>
      </c>
      <c r="H41" s="13" t="s">
        <v>53</v>
      </c>
      <c r="I41" s="13" t="s">
        <v>53</v>
      </c>
      <c r="J41" s="17" t="s">
        <v>52</v>
      </c>
      <c r="K41" s="17" t="s">
        <v>52</v>
      </c>
      <c r="L41" s="17" t="s">
        <v>52</v>
      </c>
      <c r="M41" s="17" t="s">
        <v>52</v>
      </c>
      <c r="N41" s="17" t="s">
        <v>52</v>
      </c>
      <c r="O41" s="13" t="s">
        <v>53</v>
      </c>
      <c r="P41" s="13" t="s">
        <v>53</v>
      </c>
      <c r="Q41" s="17" t="s">
        <v>52</v>
      </c>
      <c r="R41" s="17" t="s">
        <v>52</v>
      </c>
      <c r="S41" s="17" t="s">
        <v>52</v>
      </c>
      <c r="T41" s="17" t="s">
        <v>52</v>
      </c>
      <c r="U41" s="17" t="s">
        <v>52</v>
      </c>
      <c r="V41" s="13" t="s">
        <v>53</v>
      </c>
      <c r="W41" s="13" t="s">
        <v>53</v>
      </c>
      <c r="X41" s="17" t="s">
        <v>52</v>
      </c>
      <c r="Y41" s="17" t="s">
        <v>52</v>
      </c>
      <c r="Z41" s="17" t="s">
        <v>52</v>
      </c>
      <c r="AA41" s="17" t="s">
        <v>52</v>
      </c>
      <c r="AB41" s="17" t="s">
        <v>52</v>
      </c>
      <c r="AC41" s="13" t="s">
        <v>53</v>
      </c>
      <c r="AD41" s="13" t="s">
        <v>53</v>
      </c>
      <c r="AE41" s="17" t="s">
        <v>52</v>
      </c>
      <c r="AF41" s="13" t="s">
        <v>53</v>
      </c>
      <c r="AG41" s="23" t="s">
        <v>53</v>
      </c>
      <c r="AI41" s="56" t="s">
        <v>18</v>
      </c>
      <c r="AJ41" s="37">
        <f t="shared" si="0"/>
        <v>0</v>
      </c>
      <c r="AK41" s="37">
        <f t="shared" si="1"/>
        <v>21</v>
      </c>
      <c r="AL41" s="37">
        <f t="shared" si="2"/>
        <v>0</v>
      </c>
      <c r="AM41" s="37">
        <f t="shared" si="3"/>
        <v>0</v>
      </c>
      <c r="AN41" s="37">
        <f t="shared" si="4"/>
        <v>0</v>
      </c>
      <c r="AO41" s="37">
        <f t="shared" si="5"/>
        <v>0</v>
      </c>
      <c r="AP41" s="37">
        <f t="shared" si="6"/>
        <v>0</v>
      </c>
      <c r="AQ41" s="37">
        <f t="shared" si="7"/>
        <v>10</v>
      </c>
      <c r="AR41" s="37">
        <f t="shared" si="8"/>
        <v>0</v>
      </c>
      <c r="AS41" s="37">
        <f t="shared" si="9"/>
        <v>0</v>
      </c>
      <c r="AT41" s="37">
        <f t="shared" si="10"/>
        <v>0</v>
      </c>
      <c r="AU41" s="37">
        <f t="shared" si="11"/>
        <v>0</v>
      </c>
      <c r="AV41" s="37">
        <f t="shared" si="12"/>
        <v>0</v>
      </c>
      <c r="AW41" s="38">
        <f>VLOOKUP($AJ$6,Sheet3!$A$1:$C$8,3,FALSE)*AJ41+VLOOKUP($AK$6,Sheet3!$A$1:$C$8,3,FALSE)*AK41+VLOOKUP($AL$6,Sheet3!$A$1:$C$8,3,FALSE)*AL41+VLOOKUP($AM$6,Sheet3!$A$1:$C$8,3,FALSE)*AM41+VLOOKUP($AN$6,Sheet3!$A$1:$C$8,3,FALSE)*AN41+VLOOKUP($AO$6,Sheet3!$A$1:$C$8,3,FALSE)*AO41+VLOOKUP($AQ$6,Sheet3!$A$1:$C$8,3,FALSE)*AQ41+VLOOKUP($AR$6,Sheet3!$A$1:$C$8,3,FALSE)*AR41</f>
        <v>0</v>
      </c>
      <c r="AX41" s="2"/>
    </row>
    <row r="42" spans="1:50" ht="13.5">
      <c r="A42" s="61"/>
      <c r="B42" s="62"/>
      <c r="C42" s="17"/>
      <c r="D42" s="17"/>
      <c r="E42" s="17"/>
      <c r="F42" s="17"/>
      <c r="G42" s="17"/>
      <c r="H42" s="13"/>
      <c r="I42" s="13"/>
      <c r="J42" s="17"/>
      <c r="K42" s="17"/>
      <c r="L42" s="17"/>
      <c r="M42" s="17"/>
      <c r="N42" s="17"/>
      <c r="O42" s="13"/>
      <c r="P42" s="13"/>
      <c r="Q42" s="17"/>
      <c r="R42" s="17"/>
      <c r="S42" s="17"/>
      <c r="T42" s="17"/>
      <c r="U42" s="17"/>
      <c r="V42" s="13"/>
      <c r="W42" s="13"/>
      <c r="X42" s="17"/>
      <c r="Y42" s="17"/>
      <c r="Z42" s="17"/>
      <c r="AA42" s="17"/>
      <c r="AB42" s="17"/>
      <c r="AC42" s="13"/>
      <c r="AD42" s="13"/>
      <c r="AE42" s="17"/>
      <c r="AF42" s="13"/>
      <c r="AG42" s="23"/>
      <c r="AI42" s="61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8"/>
      <c r="AX42" s="2"/>
    </row>
    <row r="43" spans="1:50" ht="13.5">
      <c r="A43" s="56" t="s">
        <v>86</v>
      </c>
      <c r="B43" s="57" t="s">
        <v>73</v>
      </c>
      <c r="C43" s="17" t="s">
        <v>50</v>
      </c>
      <c r="D43" s="13" t="s">
        <v>46</v>
      </c>
      <c r="E43" s="12" t="s">
        <v>47</v>
      </c>
      <c r="F43" s="12" t="s">
        <v>47</v>
      </c>
      <c r="G43" s="13" t="s">
        <v>46</v>
      </c>
      <c r="H43" s="12" t="s">
        <v>47</v>
      </c>
      <c r="I43" s="17" t="s">
        <v>49</v>
      </c>
      <c r="J43" s="17" t="s">
        <v>50</v>
      </c>
      <c r="K43" s="13" t="s">
        <v>46</v>
      </c>
      <c r="L43" s="12" t="s">
        <v>47</v>
      </c>
      <c r="M43" s="17" t="s">
        <v>49</v>
      </c>
      <c r="N43" s="17" t="s">
        <v>50</v>
      </c>
      <c r="O43" s="13" t="s">
        <v>46</v>
      </c>
      <c r="P43" s="12" t="s">
        <v>47</v>
      </c>
      <c r="Q43" s="17" t="s">
        <v>49</v>
      </c>
      <c r="R43" s="17" t="s">
        <v>50</v>
      </c>
      <c r="S43" s="13" t="s">
        <v>46</v>
      </c>
      <c r="T43" s="13" t="s">
        <v>46</v>
      </c>
      <c r="U43" s="12" t="s">
        <v>47</v>
      </c>
      <c r="V43" s="12" t="s">
        <v>47</v>
      </c>
      <c r="W43" s="17" t="s">
        <v>49</v>
      </c>
      <c r="X43" s="17" t="s">
        <v>50</v>
      </c>
      <c r="Y43" s="13" t="s">
        <v>46</v>
      </c>
      <c r="Z43" s="12" t="s">
        <v>47</v>
      </c>
      <c r="AA43" s="17" t="s">
        <v>49</v>
      </c>
      <c r="AB43" s="17" t="s">
        <v>50</v>
      </c>
      <c r="AC43" s="13" t="s">
        <v>46</v>
      </c>
      <c r="AD43" s="12" t="s">
        <v>47</v>
      </c>
      <c r="AE43" s="13" t="s">
        <v>46</v>
      </c>
      <c r="AF43" s="13" t="s">
        <v>46</v>
      </c>
      <c r="AG43" s="22" t="s">
        <v>49</v>
      </c>
      <c r="AI43" s="56" t="s">
        <v>86</v>
      </c>
      <c r="AJ43" s="37">
        <f t="shared" si="0"/>
        <v>9</v>
      </c>
      <c r="AK43" s="37">
        <f t="shared" si="1"/>
        <v>0</v>
      </c>
      <c r="AL43" s="37">
        <f t="shared" si="2"/>
        <v>6</v>
      </c>
      <c r="AM43" s="37">
        <f t="shared" si="3"/>
        <v>6</v>
      </c>
      <c r="AN43" s="37">
        <f t="shared" si="4"/>
        <v>0</v>
      </c>
      <c r="AO43" s="37">
        <f t="shared" si="5"/>
        <v>0</v>
      </c>
      <c r="AP43" s="37">
        <f t="shared" si="6"/>
        <v>0</v>
      </c>
      <c r="AQ43" s="37">
        <f t="shared" si="7"/>
        <v>0</v>
      </c>
      <c r="AR43" s="37">
        <f t="shared" si="8"/>
        <v>10</v>
      </c>
      <c r="AS43" s="37">
        <f t="shared" si="9"/>
        <v>0</v>
      </c>
      <c r="AT43" s="37">
        <f t="shared" si="10"/>
        <v>0</v>
      </c>
      <c r="AU43" s="37">
        <f t="shared" si="11"/>
        <v>0</v>
      </c>
      <c r="AV43" s="37">
        <f t="shared" si="12"/>
        <v>0</v>
      </c>
      <c r="AW43" s="38">
        <f>VLOOKUP($AJ$6,Sheet3!$A$1:$C$8,3,FALSE)*AJ43+VLOOKUP($AK$6,Sheet3!$A$1:$C$8,3,FALSE)*AK43+VLOOKUP($AL$6,Sheet3!$A$1:$C$8,3,FALSE)*AL43+VLOOKUP($AM$6,Sheet3!$A$1:$C$8,3,FALSE)*AM43+VLOOKUP($AN$6,Sheet3!$A$1:$C$8,3,FALSE)*AN43+VLOOKUP($AO$6,Sheet3!$A$1:$C$8,3,FALSE)*AO43+VLOOKUP($AQ$6,Sheet3!$A$1:$C$8,3,FALSE)*AQ43+VLOOKUP($AR$6,Sheet3!$A$1:$C$8,3,FALSE)*AR43</f>
        <v>72</v>
      </c>
      <c r="AX43" s="2"/>
    </row>
    <row r="44" spans="1:50" ht="13.5">
      <c r="A44" s="61"/>
      <c r="B44" s="62"/>
      <c r="C44" s="17"/>
      <c r="D44" s="13"/>
      <c r="E44" s="12"/>
      <c r="F44" s="12"/>
      <c r="G44" s="13"/>
      <c r="H44" s="12"/>
      <c r="I44" s="17"/>
      <c r="J44" s="17"/>
      <c r="K44" s="13"/>
      <c r="L44" s="12"/>
      <c r="M44" s="17"/>
      <c r="N44" s="17"/>
      <c r="O44" s="13"/>
      <c r="P44" s="12"/>
      <c r="Q44" s="17"/>
      <c r="R44" s="17"/>
      <c r="S44" s="13"/>
      <c r="T44" s="13"/>
      <c r="U44" s="12"/>
      <c r="V44" s="12"/>
      <c r="W44" s="17"/>
      <c r="X44" s="17"/>
      <c r="Y44" s="13"/>
      <c r="Z44" s="12"/>
      <c r="AA44" s="17"/>
      <c r="AB44" s="17"/>
      <c r="AC44" s="13"/>
      <c r="AD44" s="12"/>
      <c r="AE44" s="13"/>
      <c r="AF44" s="13"/>
      <c r="AG44" s="22"/>
      <c r="AI44" s="61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8"/>
      <c r="AX44" s="2"/>
    </row>
    <row r="45" spans="1:50" ht="13.5">
      <c r="A45" s="56" t="s">
        <v>19</v>
      </c>
      <c r="B45" s="57" t="s">
        <v>73</v>
      </c>
      <c r="C45" s="13" t="s">
        <v>53</v>
      </c>
      <c r="D45" s="17" t="s">
        <v>52</v>
      </c>
      <c r="E45" s="17" t="s">
        <v>52</v>
      </c>
      <c r="F45" s="17" t="s">
        <v>52</v>
      </c>
      <c r="G45" s="13" t="s">
        <v>53</v>
      </c>
      <c r="H45" s="17" t="s">
        <v>52</v>
      </c>
      <c r="I45" s="17" t="s">
        <v>52</v>
      </c>
      <c r="J45" s="17" t="s">
        <v>52</v>
      </c>
      <c r="K45" s="17" t="s">
        <v>52</v>
      </c>
      <c r="L45" s="17" t="s">
        <v>52</v>
      </c>
      <c r="M45" s="13" t="s">
        <v>53</v>
      </c>
      <c r="N45" s="13" t="s">
        <v>53</v>
      </c>
      <c r="O45" s="17" t="s">
        <v>52</v>
      </c>
      <c r="P45" s="17" t="s">
        <v>52</v>
      </c>
      <c r="Q45" s="17" t="s">
        <v>52</v>
      </c>
      <c r="R45" s="17" t="s">
        <v>52</v>
      </c>
      <c r="S45" s="17" t="s">
        <v>52</v>
      </c>
      <c r="T45" s="13" t="s">
        <v>53</v>
      </c>
      <c r="U45" s="17" t="s">
        <v>52</v>
      </c>
      <c r="V45" s="17" t="s">
        <v>52</v>
      </c>
      <c r="W45" s="17" t="s">
        <v>52</v>
      </c>
      <c r="X45" s="13" t="s">
        <v>53</v>
      </c>
      <c r="Y45" s="13" t="s">
        <v>53</v>
      </c>
      <c r="Z45" s="13" t="s">
        <v>53</v>
      </c>
      <c r="AA45" s="17" t="s">
        <v>52</v>
      </c>
      <c r="AB45" s="13" t="s">
        <v>53</v>
      </c>
      <c r="AC45" s="17" t="s">
        <v>52</v>
      </c>
      <c r="AD45" s="17" t="s">
        <v>52</v>
      </c>
      <c r="AE45" s="20" t="s">
        <v>54</v>
      </c>
      <c r="AF45" s="13" t="s">
        <v>53</v>
      </c>
      <c r="AG45" s="23" t="s">
        <v>53</v>
      </c>
      <c r="AI45" s="56" t="s">
        <v>19</v>
      </c>
      <c r="AJ45" s="37">
        <f t="shared" si="0"/>
        <v>0</v>
      </c>
      <c r="AK45" s="37">
        <f t="shared" si="1"/>
        <v>19</v>
      </c>
      <c r="AL45" s="37">
        <f t="shared" si="2"/>
        <v>0</v>
      </c>
      <c r="AM45" s="37">
        <f t="shared" si="3"/>
        <v>0</v>
      </c>
      <c r="AN45" s="37">
        <f t="shared" si="4"/>
        <v>0</v>
      </c>
      <c r="AO45" s="37">
        <f t="shared" si="5"/>
        <v>0</v>
      </c>
      <c r="AP45" s="37">
        <f t="shared" si="6"/>
        <v>0</v>
      </c>
      <c r="AQ45" s="37">
        <f t="shared" si="7"/>
        <v>11</v>
      </c>
      <c r="AR45" s="37">
        <f t="shared" si="8"/>
        <v>0</v>
      </c>
      <c r="AS45" s="37">
        <f t="shared" si="9"/>
        <v>1</v>
      </c>
      <c r="AT45" s="37">
        <f t="shared" si="10"/>
        <v>0</v>
      </c>
      <c r="AU45" s="37">
        <f t="shared" si="11"/>
        <v>0</v>
      </c>
      <c r="AV45" s="37">
        <f t="shared" si="12"/>
        <v>1</v>
      </c>
      <c r="AW45" s="38">
        <f>VLOOKUP($AJ$6,Sheet3!$A$1:$C$8,3,FALSE)*AJ45+VLOOKUP($AK$6,Sheet3!$A$1:$C$8,3,FALSE)*AK45+VLOOKUP($AL$6,Sheet3!$A$1:$C$8,3,FALSE)*AL45+VLOOKUP($AM$6,Sheet3!$A$1:$C$8,3,FALSE)*AM45+VLOOKUP($AN$6,Sheet3!$A$1:$C$8,3,FALSE)*AN45+VLOOKUP($AO$6,Sheet3!$A$1:$C$8,3,FALSE)*AO45+VLOOKUP($AQ$6,Sheet3!$A$1:$C$8,3,FALSE)*AQ45+VLOOKUP($AR$6,Sheet3!$A$1:$C$8,3,FALSE)*AR45</f>
        <v>0</v>
      </c>
      <c r="AX45" s="2"/>
    </row>
    <row r="46" spans="1:50" ht="13.5">
      <c r="A46" s="61"/>
      <c r="B46" s="62"/>
      <c r="C46" s="13"/>
      <c r="D46" s="17"/>
      <c r="E46" s="17"/>
      <c r="F46" s="17"/>
      <c r="G46" s="13"/>
      <c r="H46" s="17"/>
      <c r="I46" s="17"/>
      <c r="J46" s="17"/>
      <c r="K46" s="17"/>
      <c r="L46" s="17"/>
      <c r="M46" s="13"/>
      <c r="N46" s="13"/>
      <c r="O46" s="17"/>
      <c r="P46" s="17"/>
      <c r="Q46" s="17"/>
      <c r="R46" s="17"/>
      <c r="S46" s="17"/>
      <c r="T46" s="13"/>
      <c r="U46" s="17"/>
      <c r="V46" s="17"/>
      <c r="W46" s="17"/>
      <c r="X46" s="13"/>
      <c r="Y46" s="13"/>
      <c r="Z46" s="13"/>
      <c r="AA46" s="17"/>
      <c r="AB46" s="13"/>
      <c r="AC46" s="17"/>
      <c r="AD46" s="17"/>
      <c r="AE46" s="20"/>
      <c r="AF46" s="13"/>
      <c r="AG46" s="23"/>
      <c r="AI46" s="61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8"/>
      <c r="AX46" s="2"/>
    </row>
    <row r="47" spans="1:50" ht="13.5">
      <c r="A47" s="56" t="s">
        <v>87</v>
      </c>
      <c r="B47" s="57" t="s">
        <v>74</v>
      </c>
      <c r="C47" s="17" t="s">
        <v>50</v>
      </c>
      <c r="D47" s="13" t="s">
        <v>46</v>
      </c>
      <c r="E47" s="12" t="s">
        <v>47</v>
      </c>
      <c r="F47" s="13" t="s">
        <v>46</v>
      </c>
      <c r="G47" s="12" t="s">
        <v>47</v>
      </c>
      <c r="H47" s="17" t="s">
        <v>49</v>
      </c>
      <c r="I47" s="17" t="s">
        <v>50</v>
      </c>
      <c r="J47" s="13" t="s">
        <v>46</v>
      </c>
      <c r="K47" s="12" t="s">
        <v>47</v>
      </c>
      <c r="L47" s="12" t="s">
        <v>47</v>
      </c>
      <c r="M47" s="17" t="s">
        <v>49</v>
      </c>
      <c r="N47" s="17" t="s">
        <v>50</v>
      </c>
      <c r="O47" s="13" t="s">
        <v>46</v>
      </c>
      <c r="P47" s="13" t="s">
        <v>46</v>
      </c>
      <c r="Q47" s="12" t="s">
        <v>47</v>
      </c>
      <c r="R47" s="17" t="s">
        <v>49</v>
      </c>
      <c r="S47" s="17" t="s">
        <v>50</v>
      </c>
      <c r="T47" s="20" t="s">
        <v>54</v>
      </c>
      <c r="U47" s="20" t="s">
        <v>54</v>
      </c>
      <c r="V47" s="12" t="s">
        <v>47</v>
      </c>
      <c r="W47" s="17" t="s">
        <v>49</v>
      </c>
      <c r="X47" s="17" t="s">
        <v>50</v>
      </c>
      <c r="Y47" s="13" t="s">
        <v>46</v>
      </c>
      <c r="Z47" s="12" t="s">
        <v>47</v>
      </c>
      <c r="AA47" s="13" t="s">
        <v>46</v>
      </c>
      <c r="AB47" s="13" t="s">
        <v>46</v>
      </c>
      <c r="AC47" s="12" t="s">
        <v>47</v>
      </c>
      <c r="AD47" s="17" t="s">
        <v>49</v>
      </c>
      <c r="AE47" s="17" t="s">
        <v>50</v>
      </c>
      <c r="AF47" s="13" t="s">
        <v>46</v>
      </c>
      <c r="AG47" s="23" t="s">
        <v>46</v>
      </c>
      <c r="AI47" s="56" t="s">
        <v>87</v>
      </c>
      <c r="AJ47" s="37">
        <f t="shared" si="0"/>
        <v>8</v>
      </c>
      <c r="AK47" s="37">
        <f t="shared" si="1"/>
        <v>0</v>
      </c>
      <c r="AL47" s="37">
        <f t="shared" si="2"/>
        <v>5</v>
      </c>
      <c r="AM47" s="37">
        <f t="shared" si="3"/>
        <v>6</v>
      </c>
      <c r="AN47" s="37">
        <f t="shared" si="4"/>
        <v>0</v>
      </c>
      <c r="AO47" s="37">
        <f t="shared" si="5"/>
        <v>0</v>
      </c>
      <c r="AP47" s="37">
        <f t="shared" si="6"/>
        <v>0</v>
      </c>
      <c r="AQ47" s="37">
        <f t="shared" si="7"/>
        <v>0</v>
      </c>
      <c r="AR47" s="37">
        <f t="shared" si="8"/>
        <v>10</v>
      </c>
      <c r="AS47" s="37">
        <f t="shared" si="9"/>
        <v>2</v>
      </c>
      <c r="AT47" s="37">
        <f t="shared" si="10"/>
        <v>0</v>
      </c>
      <c r="AU47" s="37">
        <f t="shared" si="11"/>
        <v>0</v>
      </c>
      <c r="AV47" s="37">
        <f t="shared" si="12"/>
        <v>2</v>
      </c>
      <c r="AW47" s="38">
        <f>VLOOKUP($AJ$6,Sheet3!$A$1:$C$8,3,FALSE)*AJ47+VLOOKUP($AK$6,Sheet3!$A$1:$C$8,3,FALSE)*AK47+VLOOKUP($AL$6,Sheet3!$A$1:$C$8,3,FALSE)*AL47+VLOOKUP($AM$6,Sheet3!$A$1:$C$8,3,FALSE)*AM47+VLOOKUP($AN$6,Sheet3!$A$1:$C$8,3,FALSE)*AN47+VLOOKUP($AO$6,Sheet3!$A$1:$C$8,3,FALSE)*AO47+VLOOKUP($AQ$6,Sheet3!$A$1:$C$8,3,FALSE)*AQ47+VLOOKUP($AR$6,Sheet3!$A$1:$C$8,3,FALSE)*AR47</f>
        <v>64</v>
      </c>
      <c r="AX47" s="2"/>
    </row>
    <row r="48" spans="1:50" ht="13.5">
      <c r="A48" s="61"/>
      <c r="B48" s="62"/>
      <c r="C48" s="17"/>
      <c r="D48" s="13"/>
      <c r="E48" s="12"/>
      <c r="F48" s="13"/>
      <c r="G48" s="12"/>
      <c r="H48" s="17"/>
      <c r="I48" s="17"/>
      <c r="J48" s="13"/>
      <c r="K48" s="12"/>
      <c r="L48" s="12"/>
      <c r="M48" s="17"/>
      <c r="N48" s="17"/>
      <c r="O48" s="13"/>
      <c r="P48" s="13"/>
      <c r="Q48" s="12"/>
      <c r="R48" s="17"/>
      <c r="S48" s="17"/>
      <c r="T48" s="20"/>
      <c r="U48" s="20"/>
      <c r="V48" s="12"/>
      <c r="W48" s="17"/>
      <c r="X48" s="17"/>
      <c r="Y48" s="13"/>
      <c r="Z48" s="12"/>
      <c r="AA48" s="13"/>
      <c r="AB48" s="13"/>
      <c r="AC48" s="12"/>
      <c r="AD48" s="17"/>
      <c r="AE48" s="17"/>
      <c r="AF48" s="13"/>
      <c r="AG48" s="23"/>
      <c r="AI48" s="61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8"/>
      <c r="AX48" s="2"/>
    </row>
    <row r="49" spans="1:50" ht="13.5">
      <c r="A49" s="56" t="s">
        <v>84</v>
      </c>
      <c r="B49" s="57" t="s">
        <v>74</v>
      </c>
      <c r="C49" s="12" t="s">
        <v>47</v>
      </c>
      <c r="D49" s="13" t="s">
        <v>53</v>
      </c>
      <c r="E49" s="12" t="s">
        <v>47</v>
      </c>
      <c r="F49" s="13" t="s">
        <v>53</v>
      </c>
      <c r="G49" s="12" t="s">
        <v>47</v>
      </c>
      <c r="H49" s="12" t="s">
        <v>47</v>
      </c>
      <c r="I49" s="12" t="s">
        <v>47</v>
      </c>
      <c r="J49" s="12" t="s">
        <v>47</v>
      </c>
      <c r="K49" s="12" t="s">
        <v>47</v>
      </c>
      <c r="L49" s="13" t="s">
        <v>53</v>
      </c>
      <c r="M49" s="13" t="s">
        <v>53</v>
      </c>
      <c r="N49" s="12" t="s">
        <v>47</v>
      </c>
      <c r="O49" s="12" t="s">
        <v>47</v>
      </c>
      <c r="P49" s="12" t="s">
        <v>47</v>
      </c>
      <c r="Q49" s="13" t="s">
        <v>53</v>
      </c>
      <c r="R49" s="13" t="s">
        <v>53</v>
      </c>
      <c r="S49" s="13" t="s">
        <v>53</v>
      </c>
      <c r="T49" s="13" t="s">
        <v>53</v>
      </c>
      <c r="U49" s="12" t="s">
        <v>47</v>
      </c>
      <c r="V49" s="13" t="s">
        <v>53</v>
      </c>
      <c r="W49" s="13" t="s">
        <v>53</v>
      </c>
      <c r="X49" s="13" t="s">
        <v>53</v>
      </c>
      <c r="Y49" s="13" t="s">
        <v>53</v>
      </c>
      <c r="Z49" s="12" t="s">
        <v>47</v>
      </c>
      <c r="AA49" s="13" t="s">
        <v>53</v>
      </c>
      <c r="AB49" s="12" t="s">
        <v>47</v>
      </c>
      <c r="AC49" s="13" t="s">
        <v>53</v>
      </c>
      <c r="AD49" s="13" t="s">
        <v>53</v>
      </c>
      <c r="AE49" s="12" t="s">
        <v>47</v>
      </c>
      <c r="AF49" s="13" t="s">
        <v>53</v>
      </c>
      <c r="AG49" s="23" t="s">
        <v>53</v>
      </c>
      <c r="AI49" s="56" t="s">
        <v>84</v>
      </c>
      <c r="AJ49" s="37">
        <f t="shared" si="0"/>
        <v>14</v>
      </c>
      <c r="AK49" s="37">
        <f t="shared" si="1"/>
        <v>0</v>
      </c>
      <c r="AL49" s="37">
        <f t="shared" si="2"/>
        <v>0</v>
      </c>
      <c r="AM49" s="37">
        <f t="shared" si="3"/>
        <v>0</v>
      </c>
      <c r="AN49" s="37">
        <f t="shared" si="4"/>
        <v>0</v>
      </c>
      <c r="AO49" s="37">
        <f t="shared" si="5"/>
        <v>0</v>
      </c>
      <c r="AP49" s="37">
        <f t="shared" si="6"/>
        <v>0</v>
      </c>
      <c r="AQ49" s="37">
        <f t="shared" si="7"/>
        <v>17</v>
      </c>
      <c r="AR49" s="37">
        <f t="shared" si="8"/>
        <v>0</v>
      </c>
      <c r="AS49" s="37">
        <f t="shared" si="9"/>
        <v>0</v>
      </c>
      <c r="AT49" s="37">
        <f t="shared" si="10"/>
        <v>0</v>
      </c>
      <c r="AU49" s="37">
        <f t="shared" si="11"/>
        <v>0</v>
      </c>
      <c r="AV49" s="37">
        <f t="shared" si="12"/>
        <v>0</v>
      </c>
      <c r="AW49" s="38">
        <f>VLOOKUP($AJ$6,Sheet3!$A$1:$C$8,3,FALSE)*AJ49+VLOOKUP($AK$6,Sheet3!$A$1:$C$8,3,FALSE)*AK49+VLOOKUP($AL$6,Sheet3!$A$1:$C$8,3,FALSE)*AL49+VLOOKUP($AM$6,Sheet3!$A$1:$C$8,3,FALSE)*AM49+VLOOKUP($AN$6,Sheet3!$A$1:$C$8,3,FALSE)*AN49+VLOOKUP($AO$6,Sheet3!$A$1:$C$8,3,FALSE)*AO49+VLOOKUP($AQ$6,Sheet3!$A$1:$C$8,3,FALSE)*AQ49+VLOOKUP($AR$6,Sheet3!$A$1:$C$8,3,FALSE)*AR49</f>
        <v>112</v>
      </c>
      <c r="AX49" s="2"/>
    </row>
    <row r="50" spans="1:50" ht="13.5">
      <c r="A50" s="61"/>
      <c r="B50" s="62"/>
      <c r="C50" s="12"/>
      <c r="D50" s="13"/>
      <c r="E50" s="12"/>
      <c r="F50" s="13"/>
      <c r="G50" s="12"/>
      <c r="H50" s="12"/>
      <c r="I50" s="12"/>
      <c r="J50" s="12"/>
      <c r="K50" s="12"/>
      <c r="L50" s="13"/>
      <c r="M50" s="13"/>
      <c r="N50" s="12"/>
      <c r="O50" s="12"/>
      <c r="P50" s="12"/>
      <c r="Q50" s="13"/>
      <c r="R50" s="13"/>
      <c r="S50" s="13"/>
      <c r="T50" s="13"/>
      <c r="U50" s="12"/>
      <c r="V50" s="13"/>
      <c r="W50" s="13"/>
      <c r="X50" s="13"/>
      <c r="Y50" s="13"/>
      <c r="Z50" s="12"/>
      <c r="AA50" s="13"/>
      <c r="AB50" s="12"/>
      <c r="AC50" s="13"/>
      <c r="AD50" s="13"/>
      <c r="AE50" s="12"/>
      <c r="AF50" s="13"/>
      <c r="AG50" s="23"/>
      <c r="AI50" s="61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8"/>
      <c r="AX50" s="2"/>
    </row>
    <row r="51" spans="1:50" ht="13.5">
      <c r="A51" s="56" t="s">
        <v>20</v>
      </c>
      <c r="B51" s="57" t="s">
        <v>75</v>
      </c>
      <c r="C51" s="12" t="s">
        <v>47</v>
      </c>
      <c r="D51" s="12" t="s">
        <v>47</v>
      </c>
      <c r="E51" s="17" t="s">
        <v>49</v>
      </c>
      <c r="F51" s="17" t="s">
        <v>50</v>
      </c>
      <c r="G51" s="13" t="s">
        <v>46</v>
      </c>
      <c r="H51" s="13" t="s">
        <v>78</v>
      </c>
      <c r="I51" s="12" t="s">
        <v>47</v>
      </c>
      <c r="J51" s="17" t="s">
        <v>49</v>
      </c>
      <c r="K51" s="17" t="s">
        <v>50</v>
      </c>
      <c r="L51" s="13" t="s">
        <v>46</v>
      </c>
      <c r="M51" s="12" t="s">
        <v>47</v>
      </c>
      <c r="N51" s="13" t="s">
        <v>46</v>
      </c>
      <c r="O51" s="12" t="s">
        <v>47</v>
      </c>
      <c r="P51" s="17" t="s">
        <v>49</v>
      </c>
      <c r="Q51" s="17" t="s">
        <v>50</v>
      </c>
      <c r="R51" s="13" t="s">
        <v>46</v>
      </c>
      <c r="S51" s="13" t="s">
        <v>78</v>
      </c>
      <c r="T51" s="13" t="s">
        <v>46</v>
      </c>
      <c r="U51" s="12" t="s">
        <v>47</v>
      </c>
      <c r="V51" s="17" t="s">
        <v>49</v>
      </c>
      <c r="W51" s="17" t="s">
        <v>50</v>
      </c>
      <c r="X51" s="13" t="s">
        <v>46</v>
      </c>
      <c r="Y51" s="17" t="s">
        <v>49</v>
      </c>
      <c r="Z51" s="17" t="s">
        <v>50</v>
      </c>
      <c r="AA51" s="13" t="s">
        <v>46</v>
      </c>
      <c r="AB51" s="17" t="s">
        <v>49</v>
      </c>
      <c r="AC51" s="17" t="s">
        <v>50</v>
      </c>
      <c r="AD51" s="13" t="s">
        <v>46</v>
      </c>
      <c r="AE51" s="12" t="s">
        <v>47</v>
      </c>
      <c r="AF51" s="17" t="s">
        <v>49</v>
      </c>
      <c r="AG51" s="22" t="s">
        <v>50</v>
      </c>
      <c r="AI51" s="56" t="s">
        <v>20</v>
      </c>
      <c r="AJ51" s="37">
        <f t="shared" si="0"/>
        <v>9</v>
      </c>
      <c r="AK51" s="37">
        <f t="shared" si="1"/>
        <v>0</v>
      </c>
      <c r="AL51" s="37">
        <f t="shared" si="2"/>
        <v>7</v>
      </c>
      <c r="AM51" s="37">
        <f t="shared" si="3"/>
        <v>7</v>
      </c>
      <c r="AN51" s="37">
        <f t="shared" si="4"/>
        <v>0</v>
      </c>
      <c r="AO51" s="37">
        <f t="shared" si="5"/>
        <v>0</v>
      </c>
      <c r="AP51" s="37">
        <f t="shared" si="6"/>
        <v>0</v>
      </c>
      <c r="AQ51" s="37">
        <f t="shared" si="7"/>
        <v>0</v>
      </c>
      <c r="AR51" s="37">
        <f t="shared" si="8"/>
        <v>8</v>
      </c>
      <c r="AS51" s="37">
        <f t="shared" si="9"/>
        <v>0</v>
      </c>
      <c r="AT51" s="37">
        <f t="shared" si="10"/>
        <v>0</v>
      </c>
      <c r="AU51" s="37">
        <f t="shared" si="11"/>
        <v>0</v>
      </c>
      <c r="AV51" s="37">
        <f t="shared" si="12"/>
        <v>0</v>
      </c>
      <c r="AW51" s="38">
        <f>VLOOKUP($AJ$6,Sheet3!$A$1:$C$8,3,FALSE)*AJ51+VLOOKUP($AK$6,Sheet3!$A$1:$C$8,3,FALSE)*AK51+VLOOKUP($AL$6,Sheet3!$A$1:$C$8,3,FALSE)*AL51+VLOOKUP($AM$6,Sheet3!$A$1:$C$8,3,FALSE)*AM51+VLOOKUP($AN$6,Sheet3!$A$1:$C$8,3,FALSE)*AN51+VLOOKUP($AO$6,Sheet3!$A$1:$C$8,3,FALSE)*AO51+VLOOKUP($AQ$6,Sheet3!$A$1:$C$8,3,FALSE)*AQ51+VLOOKUP($AR$6,Sheet3!$A$1:$C$8,3,FALSE)*AR51</f>
        <v>72</v>
      </c>
      <c r="AX51" s="2"/>
    </row>
    <row r="52" spans="1:50" ht="13.5">
      <c r="A52" s="61"/>
      <c r="B52" s="62"/>
      <c r="C52" s="12"/>
      <c r="D52" s="12"/>
      <c r="E52" s="17"/>
      <c r="F52" s="17"/>
      <c r="G52" s="13"/>
      <c r="H52" s="13" t="s">
        <v>46</v>
      </c>
      <c r="I52" s="12"/>
      <c r="J52" s="17"/>
      <c r="K52" s="17"/>
      <c r="L52" s="13"/>
      <c r="M52" s="12"/>
      <c r="N52" s="13"/>
      <c r="O52" s="12"/>
      <c r="P52" s="17"/>
      <c r="Q52" s="17"/>
      <c r="R52" s="13"/>
      <c r="S52" s="13" t="s">
        <v>46</v>
      </c>
      <c r="T52" s="13"/>
      <c r="U52" s="12"/>
      <c r="V52" s="17"/>
      <c r="W52" s="17"/>
      <c r="X52" s="13"/>
      <c r="Y52" s="17"/>
      <c r="Z52" s="17"/>
      <c r="AA52" s="13"/>
      <c r="AB52" s="17"/>
      <c r="AC52" s="17"/>
      <c r="AD52" s="13"/>
      <c r="AE52" s="12"/>
      <c r="AF52" s="17"/>
      <c r="AG52" s="22"/>
      <c r="AI52" s="61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8"/>
      <c r="AX52" s="2"/>
    </row>
    <row r="53" spans="1:50" ht="13.5">
      <c r="A53" s="56" t="s">
        <v>21</v>
      </c>
      <c r="B53" s="57" t="s">
        <v>75</v>
      </c>
      <c r="C53" s="17" t="s">
        <v>49</v>
      </c>
      <c r="D53" s="17" t="s">
        <v>50</v>
      </c>
      <c r="E53" s="13" t="s">
        <v>46</v>
      </c>
      <c r="F53" s="12" t="s">
        <v>47</v>
      </c>
      <c r="G53" s="17" t="s">
        <v>49</v>
      </c>
      <c r="H53" s="17" t="s">
        <v>50</v>
      </c>
      <c r="I53" s="13" t="s">
        <v>46</v>
      </c>
      <c r="J53" s="13" t="s">
        <v>46</v>
      </c>
      <c r="K53" s="12" t="s">
        <v>47</v>
      </c>
      <c r="L53" s="17" t="s">
        <v>49</v>
      </c>
      <c r="M53" s="17" t="s">
        <v>50</v>
      </c>
      <c r="N53" s="13" t="s">
        <v>46</v>
      </c>
      <c r="O53" s="12" t="s">
        <v>47</v>
      </c>
      <c r="P53" s="12" t="s">
        <v>47</v>
      </c>
      <c r="Q53" s="17" t="s">
        <v>49</v>
      </c>
      <c r="R53" s="17" t="s">
        <v>50</v>
      </c>
      <c r="S53" s="13" t="s">
        <v>46</v>
      </c>
      <c r="T53" s="17" t="s">
        <v>49</v>
      </c>
      <c r="U53" s="17" t="s">
        <v>50</v>
      </c>
      <c r="V53" s="13" t="s">
        <v>46</v>
      </c>
      <c r="W53" s="13" t="s">
        <v>46</v>
      </c>
      <c r="X53" s="12" t="s">
        <v>47</v>
      </c>
      <c r="Y53" s="12" t="s">
        <v>47</v>
      </c>
      <c r="Z53" s="12" t="s">
        <v>47</v>
      </c>
      <c r="AA53" s="17" t="s">
        <v>49</v>
      </c>
      <c r="AB53" s="17" t="s">
        <v>50</v>
      </c>
      <c r="AC53" s="13" t="s">
        <v>46</v>
      </c>
      <c r="AD53" s="13" t="s">
        <v>46</v>
      </c>
      <c r="AE53" s="12" t="s">
        <v>47</v>
      </c>
      <c r="AF53" s="13" t="s">
        <v>46</v>
      </c>
      <c r="AG53" s="22" t="s">
        <v>49</v>
      </c>
      <c r="AI53" s="56" t="s">
        <v>21</v>
      </c>
      <c r="AJ53" s="37">
        <f t="shared" si="0"/>
        <v>8</v>
      </c>
      <c r="AK53" s="37">
        <f t="shared" si="1"/>
        <v>0</v>
      </c>
      <c r="AL53" s="37">
        <f t="shared" si="2"/>
        <v>7</v>
      </c>
      <c r="AM53" s="37">
        <f t="shared" si="3"/>
        <v>6</v>
      </c>
      <c r="AN53" s="37">
        <f t="shared" si="4"/>
        <v>0</v>
      </c>
      <c r="AO53" s="37">
        <f t="shared" si="5"/>
        <v>0</v>
      </c>
      <c r="AP53" s="37">
        <f t="shared" si="6"/>
        <v>0</v>
      </c>
      <c r="AQ53" s="37">
        <f t="shared" si="7"/>
        <v>0</v>
      </c>
      <c r="AR53" s="37">
        <f t="shared" si="8"/>
        <v>10</v>
      </c>
      <c r="AS53" s="37">
        <f t="shared" si="9"/>
        <v>0</v>
      </c>
      <c r="AT53" s="37">
        <f t="shared" si="10"/>
        <v>0</v>
      </c>
      <c r="AU53" s="37">
        <f t="shared" si="11"/>
        <v>0</v>
      </c>
      <c r="AV53" s="37">
        <f t="shared" si="12"/>
        <v>0</v>
      </c>
      <c r="AW53" s="38">
        <f>VLOOKUP($AJ$6,Sheet3!$A$1:$C$8,3,FALSE)*AJ53+VLOOKUP($AK$6,Sheet3!$A$1:$C$8,3,FALSE)*AK53+VLOOKUP($AL$6,Sheet3!$A$1:$C$8,3,FALSE)*AL53+VLOOKUP($AM$6,Sheet3!$A$1:$C$8,3,FALSE)*AM53+VLOOKUP($AN$6,Sheet3!$A$1:$C$8,3,FALSE)*AN53+VLOOKUP($AO$6,Sheet3!$A$1:$C$8,3,FALSE)*AO53+VLOOKUP($AQ$6,Sheet3!$A$1:$C$8,3,FALSE)*AQ53+VLOOKUP($AR$6,Sheet3!$A$1:$C$8,3,FALSE)*AR53</f>
        <v>64</v>
      </c>
      <c r="AX53" s="2"/>
    </row>
    <row r="54" spans="1:50" ht="13.5">
      <c r="A54" s="61"/>
      <c r="B54" s="62"/>
      <c r="C54" s="17"/>
      <c r="D54" s="17"/>
      <c r="E54" s="13"/>
      <c r="F54" s="12"/>
      <c r="G54" s="17"/>
      <c r="H54" s="17"/>
      <c r="I54" s="13"/>
      <c r="J54" s="13"/>
      <c r="K54" s="12"/>
      <c r="L54" s="17"/>
      <c r="M54" s="17"/>
      <c r="N54" s="13"/>
      <c r="O54" s="12"/>
      <c r="P54" s="12"/>
      <c r="Q54" s="17"/>
      <c r="R54" s="17"/>
      <c r="S54" s="13"/>
      <c r="T54" s="17"/>
      <c r="U54" s="17"/>
      <c r="V54" s="13"/>
      <c r="W54" s="13"/>
      <c r="X54" s="12"/>
      <c r="Y54" s="12"/>
      <c r="Z54" s="12"/>
      <c r="AA54" s="17"/>
      <c r="AB54" s="17"/>
      <c r="AC54" s="13"/>
      <c r="AD54" s="13"/>
      <c r="AE54" s="12"/>
      <c r="AF54" s="13"/>
      <c r="AG54" s="22"/>
      <c r="AI54" s="61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8"/>
      <c r="AX54" s="2"/>
    </row>
    <row r="55" spans="1:50" ht="13.5">
      <c r="A55" s="56" t="s">
        <v>85</v>
      </c>
      <c r="B55" s="57" t="s">
        <v>75</v>
      </c>
      <c r="C55" s="13" t="s">
        <v>46</v>
      </c>
      <c r="D55" s="12" t="s">
        <v>47</v>
      </c>
      <c r="E55" s="12" t="s">
        <v>47</v>
      </c>
      <c r="F55" s="12" t="s">
        <v>47</v>
      </c>
      <c r="G55" s="12" t="s">
        <v>47</v>
      </c>
      <c r="H55" s="13" t="s">
        <v>46</v>
      </c>
      <c r="I55" s="12" t="s">
        <v>47</v>
      </c>
      <c r="J55" s="16" t="s">
        <v>48</v>
      </c>
      <c r="K55" s="12" t="s">
        <v>47</v>
      </c>
      <c r="L55" s="12" t="s">
        <v>47</v>
      </c>
      <c r="M55" s="12" t="s">
        <v>47</v>
      </c>
      <c r="N55" s="13" t="s">
        <v>46</v>
      </c>
      <c r="O55" s="12" t="s">
        <v>47</v>
      </c>
      <c r="P55" s="13" t="s">
        <v>46</v>
      </c>
      <c r="Q55" s="13" t="s">
        <v>46</v>
      </c>
      <c r="R55" s="12" t="s">
        <v>47</v>
      </c>
      <c r="S55" s="12" t="s">
        <v>47</v>
      </c>
      <c r="T55" s="13" t="s">
        <v>46</v>
      </c>
      <c r="U55" s="20" t="s">
        <v>54</v>
      </c>
      <c r="V55" s="12" t="s">
        <v>47</v>
      </c>
      <c r="W55" s="13" t="s">
        <v>46</v>
      </c>
      <c r="X55" s="13" t="s">
        <v>46</v>
      </c>
      <c r="Y55" s="12" t="s">
        <v>47</v>
      </c>
      <c r="Z55" s="20" t="s">
        <v>54</v>
      </c>
      <c r="AA55" s="12" t="s">
        <v>47</v>
      </c>
      <c r="AB55" s="13" t="s">
        <v>46</v>
      </c>
      <c r="AC55" s="12" t="s">
        <v>47</v>
      </c>
      <c r="AD55" s="12" t="s">
        <v>47</v>
      </c>
      <c r="AE55" s="12" t="s">
        <v>47</v>
      </c>
      <c r="AF55" s="13" t="s">
        <v>46</v>
      </c>
      <c r="AG55" s="18" t="s">
        <v>47</v>
      </c>
      <c r="AI55" s="56" t="s">
        <v>85</v>
      </c>
      <c r="AJ55" s="37">
        <f t="shared" si="0"/>
        <v>18</v>
      </c>
      <c r="AK55" s="37">
        <f t="shared" si="1"/>
        <v>0</v>
      </c>
      <c r="AL55" s="37">
        <f t="shared" si="2"/>
        <v>0</v>
      </c>
      <c r="AM55" s="37">
        <f t="shared" si="3"/>
        <v>0</v>
      </c>
      <c r="AN55" s="37">
        <f t="shared" si="4"/>
        <v>1</v>
      </c>
      <c r="AO55" s="37">
        <f t="shared" si="5"/>
        <v>0</v>
      </c>
      <c r="AP55" s="37">
        <f t="shared" si="6"/>
        <v>0</v>
      </c>
      <c r="AQ55" s="37">
        <f t="shared" si="7"/>
        <v>0</v>
      </c>
      <c r="AR55" s="37">
        <f t="shared" si="8"/>
        <v>10</v>
      </c>
      <c r="AS55" s="37">
        <f t="shared" si="9"/>
        <v>2</v>
      </c>
      <c r="AT55" s="37">
        <f t="shared" si="10"/>
        <v>0</v>
      </c>
      <c r="AU55" s="37">
        <f t="shared" si="11"/>
        <v>0</v>
      </c>
      <c r="AV55" s="37">
        <f t="shared" si="12"/>
        <v>2</v>
      </c>
      <c r="AW55" s="38">
        <f>VLOOKUP($AJ$6,Sheet3!$A$1:$C$8,3,FALSE)*AJ55+VLOOKUP($AK$6,Sheet3!$A$1:$C$8,3,FALSE)*AK55+VLOOKUP($AL$6,Sheet3!$A$1:$C$8,3,FALSE)*AL55+VLOOKUP($AM$6,Sheet3!$A$1:$C$8,3,FALSE)*AM55+VLOOKUP($AN$6,Sheet3!$A$1:$C$8,3,FALSE)*AN55+VLOOKUP($AO$6,Sheet3!$A$1:$C$8,3,FALSE)*AO55+VLOOKUP($AQ$6,Sheet3!$A$1:$C$8,3,FALSE)*AQ55+VLOOKUP($AR$6,Sheet3!$A$1:$C$8,3,FALSE)*AR55</f>
        <v>144</v>
      </c>
      <c r="AX55" s="2"/>
    </row>
    <row r="56" spans="1:50" ht="13.5">
      <c r="A56" s="61"/>
      <c r="B56" s="62"/>
      <c r="C56" s="13"/>
      <c r="D56" s="12"/>
      <c r="E56" s="12"/>
      <c r="F56" s="12"/>
      <c r="G56" s="12"/>
      <c r="H56" s="13"/>
      <c r="I56" s="12"/>
      <c r="J56" s="16"/>
      <c r="K56" s="12"/>
      <c r="L56" s="12"/>
      <c r="M56" s="12"/>
      <c r="N56" s="13"/>
      <c r="O56" s="12"/>
      <c r="P56" s="13"/>
      <c r="Q56" s="13"/>
      <c r="R56" s="12"/>
      <c r="S56" s="12"/>
      <c r="T56" s="13"/>
      <c r="U56" s="20"/>
      <c r="V56" s="12"/>
      <c r="W56" s="13"/>
      <c r="X56" s="13"/>
      <c r="Y56" s="12"/>
      <c r="Z56" s="20"/>
      <c r="AA56" s="12"/>
      <c r="AB56" s="13"/>
      <c r="AC56" s="12"/>
      <c r="AD56" s="12"/>
      <c r="AE56" s="12"/>
      <c r="AF56" s="13"/>
      <c r="AG56" s="18"/>
      <c r="AI56" s="61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8"/>
      <c r="AX56" s="2"/>
    </row>
    <row r="57" spans="1:50" ht="13.5">
      <c r="A57" s="56" t="s">
        <v>22</v>
      </c>
      <c r="B57" s="57" t="s">
        <v>75</v>
      </c>
      <c r="C57" s="13" t="s">
        <v>46</v>
      </c>
      <c r="D57" s="12" t="s">
        <v>47</v>
      </c>
      <c r="E57" s="12" t="s">
        <v>47</v>
      </c>
      <c r="F57" s="17" t="s">
        <v>49</v>
      </c>
      <c r="G57" s="17" t="s">
        <v>50</v>
      </c>
      <c r="H57" s="13" t="s">
        <v>46</v>
      </c>
      <c r="I57" s="13" t="s">
        <v>46</v>
      </c>
      <c r="J57" s="12" t="s">
        <v>47</v>
      </c>
      <c r="K57" s="17" t="s">
        <v>49</v>
      </c>
      <c r="L57" s="17" t="s">
        <v>50</v>
      </c>
      <c r="M57" s="13" t="s">
        <v>46</v>
      </c>
      <c r="N57" s="12" t="s">
        <v>47</v>
      </c>
      <c r="O57" s="17" t="s">
        <v>49</v>
      </c>
      <c r="P57" s="17" t="s">
        <v>50</v>
      </c>
      <c r="Q57" s="13" t="s">
        <v>46</v>
      </c>
      <c r="R57" s="17" t="s">
        <v>49</v>
      </c>
      <c r="S57" s="17" t="s">
        <v>50</v>
      </c>
      <c r="T57" s="13" t="s">
        <v>46</v>
      </c>
      <c r="U57" s="17" t="s">
        <v>49</v>
      </c>
      <c r="V57" s="17" t="s">
        <v>50</v>
      </c>
      <c r="W57" s="13" t="s">
        <v>46</v>
      </c>
      <c r="X57" s="13" t="s">
        <v>46</v>
      </c>
      <c r="Y57" s="12" t="s">
        <v>47</v>
      </c>
      <c r="Z57" s="17" t="s">
        <v>49</v>
      </c>
      <c r="AA57" s="17" t="s">
        <v>50</v>
      </c>
      <c r="AB57" s="13" t="s">
        <v>46</v>
      </c>
      <c r="AC57" s="12" t="s">
        <v>47</v>
      </c>
      <c r="AD57" s="12" t="s">
        <v>47</v>
      </c>
      <c r="AE57" s="17" t="s">
        <v>49</v>
      </c>
      <c r="AF57" s="17" t="s">
        <v>50</v>
      </c>
      <c r="AG57" s="23" t="s">
        <v>46</v>
      </c>
      <c r="AI57" s="56" t="s">
        <v>22</v>
      </c>
      <c r="AJ57" s="37">
        <f t="shared" si="0"/>
        <v>7</v>
      </c>
      <c r="AK57" s="37">
        <f t="shared" si="1"/>
        <v>0</v>
      </c>
      <c r="AL57" s="37">
        <f t="shared" si="2"/>
        <v>7</v>
      </c>
      <c r="AM57" s="37">
        <f t="shared" si="3"/>
        <v>7</v>
      </c>
      <c r="AN57" s="37">
        <f t="shared" si="4"/>
        <v>0</v>
      </c>
      <c r="AO57" s="37">
        <f t="shared" si="5"/>
        <v>0</v>
      </c>
      <c r="AP57" s="37">
        <f t="shared" si="6"/>
        <v>0</v>
      </c>
      <c r="AQ57" s="37">
        <f t="shared" si="7"/>
        <v>0</v>
      </c>
      <c r="AR57" s="37">
        <f t="shared" si="8"/>
        <v>10</v>
      </c>
      <c r="AS57" s="37">
        <f t="shared" si="9"/>
        <v>0</v>
      </c>
      <c r="AT57" s="37">
        <f t="shared" si="10"/>
        <v>0</v>
      </c>
      <c r="AU57" s="37">
        <f t="shared" si="11"/>
        <v>0</v>
      </c>
      <c r="AV57" s="37">
        <f t="shared" si="12"/>
        <v>0</v>
      </c>
      <c r="AW57" s="38">
        <f>VLOOKUP($AJ$6,Sheet3!$A$1:$C$8,3,FALSE)*AJ57+VLOOKUP($AK$6,Sheet3!$A$1:$C$8,3,FALSE)*AK57+VLOOKUP($AL$6,Sheet3!$A$1:$C$8,3,FALSE)*AL57+VLOOKUP($AM$6,Sheet3!$A$1:$C$8,3,FALSE)*AM57+VLOOKUP($AN$6,Sheet3!$A$1:$C$8,3,FALSE)*AN57+VLOOKUP($AO$6,Sheet3!$A$1:$C$8,3,FALSE)*AO57+VLOOKUP($AQ$6,Sheet3!$A$1:$C$8,3,FALSE)*AQ57+VLOOKUP($AR$6,Sheet3!$A$1:$C$8,3,FALSE)*AR57</f>
        <v>56</v>
      </c>
      <c r="AX57" s="2"/>
    </row>
    <row r="58" spans="1:50" ht="13.5">
      <c r="A58" s="61"/>
      <c r="B58" s="62"/>
      <c r="C58" s="13"/>
      <c r="D58" s="12"/>
      <c r="E58" s="12"/>
      <c r="F58" s="17"/>
      <c r="G58" s="17"/>
      <c r="H58" s="13"/>
      <c r="I58" s="13"/>
      <c r="J58" s="12"/>
      <c r="K58" s="17"/>
      <c r="L58" s="17"/>
      <c r="M58" s="13"/>
      <c r="N58" s="12"/>
      <c r="O58" s="17"/>
      <c r="P58" s="17"/>
      <c r="Q58" s="13"/>
      <c r="R58" s="17"/>
      <c r="S58" s="17"/>
      <c r="T58" s="13"/>
      <c r="U58" s="17"/>
      <c r="V58" s="17"/>
      <c r="W58" s="13"/>
      <c r="X58" s="13"/>
      <c r="Y58" s="12"/>
      <c r="Z58" s="17"/>
      <c r="AA58" s="17"/>
      <c r="AB58" s="13"/>
      <c r="AC58" s="12"/>
      <c r="AD58" s="12"/>
      <c r="AE58" s="17"/>
      <c r="AF58" s="17"/>
      <c r="AG58" s="23"/>
      <c r="AI58" s="61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8"/>
      <c r="AX58" s="2"/>
    </row>
    <row r="59" spans="1:50" ht="13.5">
      <c r="A59" s="56" t="s">
        <v>88</v>
      </c>
      <c r="B59" s="57" t="s">
        <v>75</v>
      </c>
      <c r="C59" s="12" t="s">
        <v>47</v>
      </c>
      <c r="D59" s="17" t="s">
        <v>49</v>
      </c>
      <c r="E59" s="17" t="s">
        <v>50</v>
      </c>
      <c r="F59" s="13" t="s">
        <v>46</v>
      </c>
      <c r="G59" s="12" t="s">
        <v>47</v>
      </c>
      <c r="H59" s="12" t="s">
        <v>47</v>
      </c>
      <c r="I59" s="17" t="s">
        <v>49</v>
      </c>
      <c r="J59" s="17" t="s">
        <v>50</v>
      </c>
      <c r="K59" s="13" t="s">
        <v>46</v>
      </c>
      <c r="L59" s="13" t="s">
        <v>46</v>
      </c>
      <c r="M59" s="12" t="s">
        <v>47</v>
      </c>
      <c r="N59" s="17" t="s">
        <v>49</v>
      </c>
      <c r="O59" s="17" t="s">
        <v>50</v>
      </c>
      <c r="P59" s="13" t="s">
        <v>46</v>
      </c>
      <c r="Q59" s="13" t="s">
        <v>46</v>
      </c>
      <c r="R59" s="12" t="s">
        <v>47</v>
      </c>
      <c r="S59" s="17" t="s">
        <v>49</v>
      </c>
      <c r="T59" s="17" t="s">
        <v>50</v>
      </c>
      <c r="U59" s="13" t="s">
        <v>46</v>
      </c>
      <c r="V59" s="13" t="s">
        <v>46</v>
      </c>
      <c r="W59" s="12" t="s">
        <v>47</v>
      </c>
      <c r="X59" s="17" t="s">
        <v>49</v>
      </c>
      <c r="Y59" s="17" t="s">
        <v>50</v>
      </c>
      <c r="Z59" s="13" t="s">
        <v>46</v>
      </c>
      <c r="AA59" s="12" t="s">
        <v>47</v>
      </c>
      <c r="AB59" s="12" t="s">
        <v>47</v>
      </c>
      <c r="AC59" s="17" t="s">
        <v>49</v>
      </c>
      <c r="AD59" s="17" t="s">
        <v>50</v>
      </c>
      <c r="AE59" s="13" t="s">
        <v>46</v>
      </c>
      <c r="AF59" s="13" t="s">
        <v>46</v>
      </c>
      <c r="AG59" s="18" t="s">
        <v>47</v>
      </c>
      <c r="AI59" s="56" t="s">
        <v>88</v>
      </c>
      <c r="AJ59" s="37">
        <f t="shared" si="0"/>
        <v>9</v>
      </c>
      <c r="AK59" s="37">
        <f t="shared" si="1"/>
        <v>0</v>
      </c>
      <c r="AL59" s="37">
        <f t="shared" si="2"/>
        <v>6</v>
      </c>
      <c r="AM59" s="37">
        <f t="shared" si="3"/>
        <v>6</v>
      </c>
      <c r="AN59" s="37">
        <f t="shared" si="4"/>
        <v>0</v>
      </c>
      <c r="AO59" s="37">
        <f t="shared" si="5"/>
        <v>0</v>
      </c>
      <c r="AP59" s="37">
        <f t="shared" si="6"/>
        <v>0</v>
      </c>
      <c r="AQ59" s="37">
        <f t="shared" si="7"/>
        <v>0</v>
      </c>
      <c r="AR59" s="37">
        <f t="shared" si="8"/>
        <v>10</v>
      </c>
      <c r="AS59" s="37">
        <f t="shared" si="9"/>
        <v>0</v>
      </c>
      <c r="AT59" s="37">
        <f t="shared" si="10"/>
        <v>0</v>
      </c>
      <c r="AU59" s="37">
        <f t="shared" si="11"/>
        <v>0</v>
      </c>
      <c r="AV59" s="37">
        <f t="shared" si="12"/>
        <v>0</v>
      </c>
      <c r="AW59" s="38">
        <f>VLOOKUP($AJ$6,Sheet3!$A$1:$C$8,3,FALSE)*AJ59+VLOOKUP($AK$6,Sheet3!$A$1:$C$8,3,FALSE)*AK59+VLOOKUP($AL$6,Sheet3!$A$1:$C$8,3,FALSE)*AL59+VLOOKUP($AM$6,Sheet3!$A$1:$C$8,3,FALSE)*AM59+VLOOKUP($AN$6,Sheet3!$A$1:$C$8,3,FALSE)*AN59+VLOOKUP($AO$6,Sheet3!$A$1:$C$8,3,FALSE)*AO59+VLOOKUP($AQ$6,Sheet3!$A$1:$C$8,3,FALSE)*AQ59+VLOOKUP($AR$6,Sheet3!$A$1:$C$8,3,FALSE)*AR59</f>
        <v>72</v>
      </c>
      <c r="AX59" s="2"/>
    </row>
    <row r="60" spans="1:50" ht="13.5">
      <c r="A60" s="61"/>
      <c r="B60" s="62"/>
      <c r="C60" s="12"/>
      <c r="D60" s="17"/>
      <c r="E60" s="17"/>
      <c r="F60" s="13"/>
      <c r="G60" s="12"/>
      <c r="H60" s="12"/>
      <c r="I60" s="17"/>
      <c r="J60" s="17"/>
      <c r="K60" s="13"/>
      <c r="L60" s="13"/>
      <c r="M60" s="12"/>
      <c r="N60" s="17"/>
      <c r="O60" s="17"/>
      <c r="P60" s="13"/>
      <c r="Q60" s="13"/>
      <c r="R60" s="12"/>
      <c r="S60" s="17"/>
      <c r="T60" s="17"/>
      <c r="U60" s="13"/>
      <c r="V60" s="13"/>
      <c r="W60" s="12"/>
      <c r="X60" s="17"/>
      <c r="Y60" s="17"/>
      <c r="Z60" s="13"/>
      <c r="AA60" s="12"/>
      <c r="AB60" s="12"/>
      <c r="AC60" s="17"/>
      <c r="AD60" s="17"/>
      <c r="AE60" s="13"/>
      <c r="AF60" s="13"/>
      <c r="AG60" s="18"/>
      <c r="AI60" s="61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8"/>
      <c r="AX60" s="2"/>
    </row>
    <row r="61" spans="1:50" ht="13.5">
      <c r="A61" s="56" t="s">
        <v>89</v>
      </c>
      <c r="B61" s="57" t="s">
        <v>75</v>
      </c>
      <c r="C61" s="17" t="s">
        <v>50</v>
      </c>
      <c r="D61" s="13" t="s">
        <v>46</v>
      </c>
      <c r="E61" s="12" t="s">
        <v>47</v>
      </c>
      <c r="F61" s="12" t="s">
        <v>47</v>
      </c>
      <c r="G61" s="13" t="s">
        <v>46</v>
      </c>
      <c r="H61" s="12" t="s">
        <v>47</v>
      </c>
      <c r="I61" s="12" t="s">
        <v>47</v>
      </c>
      <c r="J61" s="13" t="s">
        <v>46</v>
      </c>
      <c r="K61" s="12" t="s">
        <v>47</v>
      </c>
      <c r="L61" s="13" t="s">
        <v>46</v>
      </c>
      <c r="M61" s="13" t="s">
        <v>46</v>
      </c>
      <c r="N61" s="12" t="s">
        <v>47</v>
      </c>
      <c r="O61" s="12" t="s">
        <v>47</v>
      </c>
      <c r="P61" s="13" t="s">
        <v>46</v>
      </c>
      <c r="Q61" s="12" t="s">
        <v>47</v>
      </c>
      <c r="R61" s="13" t="s">
        <v>46</v>
      </c>
      <c r="S61" s="13" t="s">
        <v>46</v>
      </c>
      <c r="T61" s="12" t="s">
        <v>47</v>
      </c>
      <c r="U61" s="12" t="s">
        <v>47</v>
      </c>
      <c r="V61" s="12" t="s">
        <v>47</v>
      </c>
      <c r="W61" s="12" t="s">
        <v>47</v>
      </c>
      <c r="X61" s="12" t="s">
        <v>47</v>
      </c>
      <c r="Y61" s="13" t="s">
        <v>46</v>
      </c>
      <c r="Z61" s="12" t="s">
        <v>47</v>
      </c>
      <c r="AA61" s="12" t="s">
        <v>47</v>
      </c>
      <c r="AB61" s="12" t="s">
        <v>47</v>
      </c>
      <c r="AC61" s="12" t="s">
        <v>47</v>
      </c>
      <c r="AD61" s="12" t="s">
        <v>47</v>
      </c>
      <c r="AE61" s="13" t="s">
        <v>46</v>
      </c>
      <c r="AF61" s="12" t="s">
        <v>47</v>
      </c>
      <c r="AG61" s="18" t="s">
        <v>47</v>
      </c>
      <c r="AI61" s="56" t="s">
        <v>89</v>
      </c>
      <c r="AJ61" s="37">
        <f t="shared" si="0"/>
        <v>20</v>
      </c>
      <c r="AK61" s="37">
        <f t="shared" si="1"/>
        <v>0</v>
      </c>
      <c r="AL61" s="37">
        <f t="shared" si="2"/>
        <v>0</v>
      </c>
      <c r="AM61" s="37">
        <f t="shared" si="3"/>
        <v>1</v>
      </c>
      <c r="AN61" s="37">
        <f t="shared" si="4"/>
        <v>0</v>
      </c>
      <c r="AO61" s="37">
        <f t="shared" si="5"/>
        <v>0</v>
      </c>
      <c r="AP61" s="37">
        <f t="shared" si="6"/>
        <v>0</v>
      </c>
      <c r="AQ61" s="37">
        <f t="shared" si="7"/>
        <v>0</v>
      </c>
      <c r="AR61" s="37">
        <f t="shared" si="8"/>
        <v>10</v>
      </c>
      <c r="AS61" s="37">
        <f t="shared" si="9"/>
        <v>0</v>
      </c>
      <c r="AT61" s="37">
        <f t="shared" si="10"/>
        <v>0</v>
      </c>
      <c r="AU61" s="37">
        <f t="shared" si="11"/>
        <v>0</v>
      </c>
      <c r="AV61" s="37">
        <f t="shared" si="12"/>
        <v>0</v>
      </c>
      <c r="AW61" s="38">
        <f>VLOOKUP($AJ$6,Sheet3!$A$1:$C$8,3,FALSE)*AJ61+VLOOKUP($AK$6,Sheet3!$A$1:$C$8,3,FALSE)*AK61+VLOOKUP($AL$6,Sheet3!$A$1:$C$8,3,FALSE)*AL61+VLOOKUP($AM$6,Sheet3!$A$1:$C$8,3,FALSE)*AM61+VLOOKUP($AN$6,Sheet3!$A$1:$C$8,3,FALSE)*AN61+VLOOKUP($AO$6,Sheet3!$A$1:$C$8,3,FALSE)*AO61+VLOOKUP($AQ$6,Sheet3!$A$1:$C$8,3,FALSE)*AQ61+VLOOKUP($AR$6,Sheet3!$A$1:$C$8,3,FALSE)*AR61</f>
        <v>160</v>
      </c>
      <c r="AX61" s="2"/>
    </row>
    <row r="62" spans="1:50" ht="13.5">
      <c r="A62" s="61"/>
      <c r="B62" s="62"/>
      <c r="C62" s="17"/>
      <c r="D62" s="13"/>
      <c r="E62" s="12"/>
      <c r="F62" s="12"/>
      <c r="G62" s="13"/>
      <c r="H62" s="12"/>
      <c r="I62" s="12"/>
      <c r="J62" s="13"/>
      <c r="K62" s="12"/>
      <c r="L62" s="13"/>
      <c r="M62" s="13"/>
      <c r="N62" s="12"/>
      <c r="O62" s="12"/>
      <c r="P62" s="13"/>
      <c r="Q62" s="12"/>
      <c r="R62" s="13"/>
      <c r="S62" s="13"/>
      <c r="T62" s="12"/>
      <c r="U62" s="12"/>
      <c r="V62" s="12"/>
      <c r="W62" s="12"/>
      <c r="X62" s="12"/>
      <c r="Y62" s="13"/>
      <c r="Z62" s="12"/>
      <c r="AA62" s="12"/>
      <c r="AB62" s="12"/>
      <c r="AC62" s="12"/>
      <c r="AD62" s="12"/>
      <c r="AE62" s="13"/>
      <c r="AF62" s="12"/>
      <c r="AG62" s="18"/>
      <c r="AI62" s="61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8"/>
      <c r="AX62" s="2"/>
    </row>
    <row r="63" spans="1:50" ht="13.5">
      <c r="A63" s="56" t="s">
        <v>23</v>
      </c>
      <c r="B63" s="57" t="s">
        <v>75</v>
      </c>
      <c r="C63" s="13" t="s">
        <v>46</v>
      </c>
      <c r="D63" s="13" t="s">
        <v>46</v>
      </c>
      <c r="E63" s="12" t="s">
        <v>47</v>
      </c>
      <c r="F63" s="13" t="s">
        <v>46</v>
      </c>
      <c r="G63" s="12" t="s">
        <v>47</v>
      </c>
      <c r="H63" s="12" t="s">
        <v>47</v>
      </c>
      <c r="I63" s="13" t="s">
        <v>46</v>
      </c>
      <c r="J63" s="13" t="s">
        <v>46</v>
      </c>
      <c r="K63" s="12" t="s">
        <v>47</v>
      </c>
      <c r="L63" s="13" t="s">
        <v>46</v>
      </c>
      <c r="M63" s="12" t="s">
        <v>47</v>
      </c>
      <c r="N63" s="12" t="s">
        <v>47</v>
      </c>
      <c r="O63" s="13" t="s">
        <v>46</v>
      </c>
      <c r="P63" s="12" t="s">
        <v>47</v>
      </c>
      <c r="Q63" s="12" t="s">
        <v>47</v>
      </c>
      <c r="R63" s="12" t="s">
        <v>47</v>
      </c>
      <c r="S63" s="12" t="s">
        <v>47</v>
      </c>
      <c r="T63" s="12" t="s">
        <v>47</v>
      </c>
      <c r="U63" s="13" t="s">
        <v>46</v>
      </c>
      <c r="V63" s="12" t="s">
        <v>47</v>
      </c>
      <c r="W63" s="12" t="s">
        <v>47</v>
      </c>
      <c r="X63" s="12" t="s">
        <v>47</v>
      </c>
      <c r="Y63" s="12" t="s">
        <v>47</v>
      </c>
      <c r="Z63" s="12" t="s">
        <v>47</v>
      </c>
      <c r="AA63" s="13" t="s">
        <v>46</v>
      </c>
      <c r="AB63" s="12" t="s">
        <v>47</v>
      </c>
      <c r="AC63" s="12" t="s">
        <v>47</v>
      </c>
      <c r="AD63" s="12" t="s">
        <v>47</v>
      </c>
      <c r="AE63" s="12" t="s">
        <v>47</v>
      </c>
      <c r="AF63" s="12" t="s">
        <v>47</v>
      </c>
      <c r="AG63" s="23" t="s">
        <v>46</v>
      </c>
      <c r="AI63" s="56" t="s">
        <v>23</v>
      </c>
      <c r="AJ63" s="37">
        <f t="shared" si="0"/>
        <v>21</v>
      </c>
      <c r="AK63" s="37">
        <f t="shared" si="1"/>
        <v>0</v>
      </c>
      <c r="AL63" s="37">
        <f t="shared" si="2"/>
        <v>0</v>
      </c>
      <c r="AM63" s="37">
        <f t="shared" si="3"/>
        <v>0</v>
      </c>
      <c r="AN63" s="37">
        <f t="shared" si="4"/>
        <v>0</v>
      </c>
      <c r="AO63" s="37">
        <f t="shared" si="5"/>
        <v>0</v>
      </c>
      <c r="AP63" s="37">
        <f t="shared" si="6"/>
        <v>0</v>
      </c>
      <c r="AQ63" s="37">
        <f t="shared" si="7"/>
        <v>0</v>
      </c>
      <c r="AR63" s="37">
        <f t="shared" si="8"/>
        <v>10</v>
      </c>
      <c r="AS63" s="37">
        <f t="shared" si="9"/>
        <v>0</v>
      </c>
      <c r="AT63" s="37">
        <f t="shared" si="10"/>
        <v>0</v>
      </c>
      <c r="AU63" s="37">
        <f t="shared" si="11"/>
        <v>0</v>
      </c>
      <c r="AV63" s="37">
        <f t="shared" si="12"/>
        <v>0</v>
      </c>
      <c r="AW63" s="38">
        <f>VLOOKUP($AJ$6,Sheet3!$A$1:$C$8,3,FALSE)*AJ63+VLOOKUP($AK$6,Sheet3!$A$1:$C$8,3,FALSE)*AK63+VLOOKUP($AL$6,Sheet3!$A$1:$C$8,3,FALSE)*AL63+VLOOKUP($AM$6,Sheet3!$A$1:$C$8,3,FALSE)*AM63+VLOOKUP($AN$6,Sheet3!$A$1:$C$8,3,FALSE)*AN63+VLOOKUP($AO$6,Sheet3!$A$1:$C$8,3,FALSE)*AO63+VLOOKUP($AQ$6,Sheet3!$A$1:$C$8,3,FALSE)*AQ63+VLOOKUP($AR$6,Sheet3!$A$1:$C$8,3,FALSE)*AR63</f>
        <v>168</v>
      </c>
      <c r="AX63" s="2"/>
    </row>
    <row r="64" spans="1:50" ht="13.5">
      <c r="A64" s="61"/>
      <c r="B64" s="62"/>
      <c r="C64" s="13"/>
      <c r="D64" s="13"/>
      <c r="E64" s="12"/>
      <c r="F64" s="13"/>
      <c r="G64" s="12"/>
      <c r="H64" s="12"/>
      <c r="I64" s="13"/>
      <c r="J64" s="13"/>
      <c r="K64" s="12"/>
      <c r="L64" s="13"/>
      <c r="M64" s="12"/>
      <c r="N64" s="12"/>
      <c r="O64" s="13"/>
      <c r="P64" s="12"/>
      <c r="Q64" s="12"/>
      <c r="R64" s="12"/>
      <c r="S64" s="12"/>
      <c r="T64" s="12"/>
      <c r="U64" s="13"/>
      <c r="V64" s="12"/>
      <c r="W64" s="12"/>
      <c r="X64" s="12"/>
      <c r="Y64" s="12"/>
      <c r="Z64" s="12"/>
      <c r="AA64" s="13"/>
      <c r="AB64" s="12"/>
      <c r="AC64" s="12"/>
      <c r="AD64" s="12"/>
      <c r="AE64" s="12"/>
      <c r="AF64" s="12"/>
      <c r="AG64" s="23"/>
      <c r="AI64" s="61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8"/>
      <c r="AX64" s="2"/>
    </row>
    <row r="65" spans="1:50" ht="13.5">
      <c r="A65" s="56" t="s">
        <v>90</v>
      </c>
      <c r="B65" s="57" t="s">
        <v>75</v>
      </c>
      <c r="C65" s="12" t="s">
        <v>47</v>
      </c>
      <c r="D65" s="13" t="s">
        <v>46</v>
      </c>
      <c r="E65" s="12" t="s">
        <v>47</v>
      </c>
      <c r="F65" s="13" t="s">
        <v>46</v>
      </c>
      <c r="G65" s="12" t="s">
        <v>47</v>
      </c>
      <c r="H65" s="16" t="s">
        <v>48</v>
      </c>
      <c r="I65" s="13" t="s">
        <v>46</v>
      </c>
      <c r="J65" s="13" t="s">
        <v>46</v>
      </c>
      <c r="K65" s="12" t="s">
        <v>47</v>
      </c>
      <c r="L65" s="13" t="s">
        <v>46</v>
      </c>
      <c r="M65" s="12" t="s">
        <v>47</v>
      </c>
      <c r="N65" s="12" t="s">
        <v>47</v>
      </c>
      <c r="O65" s="16" t="s">
        <v>48</v>
      </c>
      <c r="P65" s="13" t="s">
        <v>46</v>
      </c>
      <c r="Q65" s="12" t="s">
        <v>47</v>
      </c>
      <c r="R65" s="12" t="s">
        <v>47</v>
      </c>
      <c r="S65" s="12" t="s">
        <v>47</v>
      </c>
      <c r="T65" s="12" t="s">
        <v>47</v>
      </c>
      <c r="U65" s="12" t="s">
        <v>47</v>
      </c>
      <c r="V65" s="16" t="s">
        <v>48</v>
      </c>
      <c r="W65" s="13" t="s">
        <v>46</v>
      </c>
      <c r="X65" s="12" t="s">
        <v>47</v>
      </c>
      <c r="Y65" s="12" t="s">
        <v>47</v>
      </c>
      <c r="Z65" s="12" t="s">
        <v>47</v>
      </c>
      <c r="AA65" s="12" t="s">
        <v>47</v>
      </c>
      <c r="AB65" s="12" t="s">
        <v>47</v>
      </c>
      <c r="AC65" s="16" t="s">
        <v>48</v>
      </c>
      <c r="AD65" s="13" t="s">
        <v>46</v>
      </c>
      <c r="AE65" s="12" t="s">
        <v>47</v>
      </c>
      <c r="AF65" s="12" t="s">
        <v>47</v>
      </c>
      <c r="AG65" s="18" t="s">
        <v>47</v>
      </c>
      <c r="AI65" s="56" t="s">
        <v>90</v>
      </c>
      <c r="AJ65" s="37">
        <f t="shared" si="0"/>
        <v>19</v>
      </c>
      <c r="AK65" s="37">
        <f t="shared" si="1"/>
        <v>0</v>
      </c>
      <c r="AL65" s="37">
        <f t="shared" si="2"/>
        <v>0</v>
      </c>
      <c r="AM65" s="37">
        <f t="shared" si="3"/>
        <v>0</v>
      </c>
      <c r="AN65" s="37">
        <f t="shared" si="4"/>
        <v>4</v>
      </c>
      <c r="AO65" s="37">
        <f t="shared" si="5"/>
        <v>0</v>
      </c>
      <c r="AP65" s="37">
        <f t="shared" si="6"/>
        <v>0</v>
      </c>
      <c r="AQ65" s="37">
        <f t="shared" si="7"/>
        <v>0</v>
      </c>
      <c r="AR65" s="37">
        <f t="shared" si="8"/>
        <v>8</v>
      </c>
      <c r="AS65" s="37">
        <f t="shared" si="9"/>
        <v>0</v>
      </c>
      <c r="AT65" s="37">
        <f t="shared" si="10"/>
        <v>0</v>
      </c>
      <c r="AU65" s="37">
        <f t="shared" si="11"/>
        <v>0</v>
      </c>
      <c r="AV65" s="37">
        <f t="shared" si="12"/>
        <v>0</v>
      </c>
      <c r="AW65" s="38">
        <f>VLOOKUP($AJ$6,Sheet3!$A$1:$C$8,3,FALSE)*AJ65+VLOOKUP($AK$6,Sheet3!$A$1:$C$8,3,FALSE)*AK65+VLOOKUP($AL$6,Sheet3!$A$1:$C$8,3,FALSE)*AL65+VLOOKUP($AM$6,Sheet3!$A$1:$C$8,3,FALSE)*AM65+VLOOKUP($AN$6,Sheet3!$A$1:$C$8,3,FALSE)*AN65+VLOOKUP($AO$6,Sheet3!$A$1:$C$8,3,FALSE)*AO65+VLOOKUP($AQ$6,Sheet3!$A$1:$C$8,3,FALSE)*AQ65+VLOOKUP($AR$6,Sheet3!$A$1:$C$8,3,FALSE)*AR65</f>
        <v>152</v>
      </c>
      <c r="AX65" s="2"/>
    </row>
    <row r="66" spans="1:50" ht="13.5">
      <c r="A66" s="61"/>
      <c r="B66" s="58"/>
      <c r="C66" s="44"/>
      <c r="D66" s="45"/>
      <c r="E66" s="44"/>
      <c r="F66" s="45"/>
      <c r="G66" s="44"/>
      <c r="H66" s="46"/>
      <c r="I66" s="45"/>
      <c r="J66" s="45"/>
      <c r="K66" s="44"/>
      <c r="L66" s="45"/>
      <c r="M66" s="44"/>
      <c r="N66" s="44"/>
      <c r="O66" s="46"/>
      <c r="P66" s="45"/>
      <c r="Q66" s="44"/>
      <c r="R66" s="44"/>
      <c r="S66" s="44"/>
      <c r="T66" s="44"/>
      <c r="U66" s="44"/>
      <c r="V66" s="46"/>
      <c r="W66" s="45"/>
      <c r="X66" s="44"/>
      <c r="Y66" s="44"/>
      <c r="Z66" s="44"/>
      <c r="AA66" s="44"/>
      <c r="AB66" s="44"/>
      <c r="AC66" s="46"/>
      <c r="AD66" s="45"/>
      <c r="AE66" s="44"/>
      <c r="AF66" s="44"/>
      <c r="AG66" s="47"/>
      <c r="AI66" s="61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37"/>
      <c r="AW66" s="38"/>
      <c r="AX66" s="2"/>
    </row>
    <row r="67" spans="1:50" ht="14.25" thickBot="1">
      <c r="A67" s="56" t="s">
        <v>24</v>
      </c>
      <c r="B67" s="59" t="s">
        <v>75</v>
      </c>
      <c r="C67" s="12" t="s">
        <v>47</v>
      </c>
      <c r="D67" s="12" t="s">
        <v>47</v>
      </c>
      <c r="E67" s="12" t="s">
        <v>47</v>
      </c>
      <c r="F67" s="13" t="s">
        <v>53</v>
      </c>
      <c r="G67" s="12" t="s">
        <v>47</v>
      </c>
      <c r="H67" s="13" t="s">
        <v>53</v>
      </c>
      <c r="I67" s="13" t="s">
        <v>53</v>
      </c>
      <c r="J67" s="12" t="s">
        <v>47</v>
      </c>
      <c r="K67" s="12" t="s">
        <v>47</v>
      </c>
      <c r="L67" s="12" t="s">
        <v>47</v>
      </c>
      <c r="M67" s="12" t="s">
        <v>47</v>
      </c>
      <c r="N67" s="12" t="s">
        <v>47</v>
      </c>
      <c r="O67" s="13" t="s">
        <v>53</v>
      </c>
      <c r="P67" s="13" t="s">
        <v>53</v>
      </c>
      <c r="Q67" s="12" t="s">
        <v>47</v>
      </c>
      <c r="R67" s="12" t="s">
        <v>47</v>
      </c>
      <c r="S67" s="12" t="s">
        <v>47</v>
      </c>
      <c r="T67" s="12" t="s">
        <v>47</v>
      </c>
      <c r="U67" s="12" t="s">
        <v>47</v>
      </c>
      <c r="V67" s="13" t="s">
        <v>53</v>
      </c>
      <c r="W67" s="13" t="s">
        <v>53</v>
      </c>
      <c r="X67" s="12" t="s">
        <v>47</v>
      </c>
      <c r="Y67" s="12" t="s">
        <v>47</v>
      </c>
      <c r="Z67" s="12" t="s">
        <v>47</v>
      </c>
      <c r="AA67" s="13" t="s">
        <v>53</v>
      </c>
      <c r="AB67" s="13" t="s">
        <v>53</v>
      </c>
      <c r="AC67" s="13" t="s">
        <v>53</v>
      </c>
      <c r="AD67" s="13" t="s">
        <v>53</v>
      </c>
      <c r="AE67" s="12" t="s">
        <v>47</v>
      </c>
      <c r="AF67" s="13" t="s">
        <v>53</v>
      </c>
      <c r="AG67" s="23" t="s">
        <v>53</v>
      </c>
      <c r="AI67" s="56" t="s">
        <v>24</v>
      </c>
      <c r="AJ67" s="40">
        <f t="shared" si="0"/>
        <v>18</v>
      </c>
      <c r="AK67" s="40">
        <f t="shared" si="1"/>
        <v>0</v>
      </c>
      <c r="AL67" s="40">
        <f t="shared" si="2"/>
        <v>0</v>
      </c>
      <c r="AM67" s="40">
        <f t="shared" si="3"/>
        <v>0</v>
      </c>
      <c r="AN67" s="40">
        <f t="shared" si="4"/>
        <v>0</v>
      </c>
      <c r="AO67" s="40">
        <f t="shared" si="5"/>
        <v>0</v>
      </c>
      <c r="AP67" s="40">
        <f t="shared" si="6"/>
        <v>0</v>
      </c>
      <c r="AQ67" s="40">
        <f t="shared" si="7"/>
        <v>13</v>
      </c>
      <c r="AR67" s="40">
        <f t="shared" si="8"/>
        <v>0</v>
      </c>
      <c r="AS67" s="40">
        <f t="shared" si="9"/>
        <v>0</v>
      </c>
      <c r="AT67" s="40">
        <f t="shared" si="10"/>
        <v>0</v>
      </c>
      <c r="AU67" s="40">
        <f t="shared" si="11"/>
        <v>0</v>
      </c>
      <c r="AV67" s="37">
        <f t="shared" si="12"/>
        <v>0</v>
      </c>
      <c r="AW67" s="38">
        <f>VLOOKUP($AJ$6,Sheet3!$A$1:$C$8,3,FALSE)*AJ67+VLOOKUP($AK$6,Sheet3!$A$1:$C$8,3,FALSE)*AK67+VLOOKUP($AL$6,Sheet3!$A$1:$C$8,3,FALSE)*AL67+VLOOKUP($AM$6,Sheet3!$A$1:$C$8,3,FALSE)*AM67+VLOOKUP($AN$6,Sheet3!$A$1:$C$8,3,FALSE)*AN67+VLOOKUP($AO$6,Sheet3!$A$1:$C$8,3,FALSE)*AO67+VLOOKUP($AQ$6,Sheet3!$A$1:$C$8,3,FALSE)*AQ67+VLOOKUP($AR$6,Sheet3!$A$1:$C$8,3,FALSE)*AR67</f>
        <v>144</v>
      </c>
      <c r="AX67" s="2"/>
    </row>
    <row r="68" spans="1:50" ht="14.25" thickBot="1">
      <c r="A68" s="63"/>
      <c r="B68" s="60"/>
      <c r="C68" s="26"/>
      <c r="D68" s="26"/>
      <c r="E68" s="26"/>
      <c r="F68" s="27"/>
      <c r="G68" s="26"/>
      <c r="H68" s="27"/>
      <c r="I68" s="27"/>
      <c r="J68" s="26"/>
      <c r="K68" s="26"/>
      <c r="L68" s="26"/>
      <c r="M68" s="26"/>
      <c r="N68" s="26"/>
      <c r="O68" s="27"/>
      <c r="P68" s="27"/>
      <c r="Q68" s="26"/>
      <c r="R68" s="26"/>
      <c r="S68" s="26"/>
      <c r="T68" s="26"/>
      <c r="U68" s="26"/>
      <c r="V68" s="27"/>
      <c r="W68" s="27"/>
      <c r="X68" s="26"/>
      <c r="Y68" s="26"/>
      <c r="Z68" s="26"/>
      <c r="AA68" s="27"/>
      <c r="AB68" s="27"/>
      <c r="AC68" s="27"/>
      <c r="AD68" s="27"/>
      <c r="AE68" s="26"/>
      <c r="AF68" s="27"/>
      <c r="AG68" s="28"/>
      <c r="AI68" s="63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8"/>
      <c r="AX68" s="2"/>
    </row>
    <row r="69" ht="14.25" thickBot="1">
      <c r="AW69" s="29"/>
    </row>
    <row r="70" spans="1:49" ht="13.5">
      <c r="A70" s="5" t="s">
        <v>3</v>
      </c>
      <c r="B70" s="6"/>
      <c r="C70" s="7">
        <v>1</v>
      </c>
      <c r="D70" s="7">
        <v>2</v>
      </c>
      <c r="E70" s="7">
        <v>3</v>
      </c>
      <c r="F70" s="7">
        <v>4</v>
      </c>
      <c r="G70" s="7">
        <v>5</v>
      </c>
      <c r="H70" s="7">
        <v>6</v>
      </c>
      <c r="I70" s="7">
        <v>7</v>
      </c>
      <c r="J70" s="7">
        <v>8</v>
      </c>
      <c r="K70" s="7">
        <v>9</v>
      </c>
      <c r="L70" s="7">
        <v>10</v>
      </c>
      <c r="M70" s="7">
        <v>11</v>
      </c>
      <c r="N70" s="7">
        <v>12</v>
      </c>
      <c r="O70" s="7">
        <v>13</v>
      </c>
      <c r="P70" s="7">
        <v>14</v>
      </c>
      <c r="Q70" s="7">
        <v>15</v>
      </c>
      <c r="R70" s="7">
        <v>16</v>
      </c>
      <c r="S70" s="7">
        <v>17</v>
      </c>
      <c r="T70" s="7">
        <v>18</v>
      </c>
      <c r="U70" s="7">
        <v>19</v>
      </c>
      <c r="V70" s="7">
        <v>20</v>
      </c>
      <c r="W70" s="7">
        <v>21</v>
      </c>
      <c r="X70" s="7">
        <v>22</v>
      </c>
      <c r="Y70" s="7">
        <v>23</v>
      </c>
      <c r="Z70" s="7">
        <v>24</v>
      </c>
      <c r="AA70" s="7">
        <v>25</v>
      </c>
      <c r="AB70" s="7">
        <v>26</v>
      </c>
      <c r="AC70" s="7">
        <v>27</v>
      </c>
      <c r="AD70" s="7">
        <v>28</v>
      </c>
      <c r="AE70" s="7">
        <v>29</v>
      </c>
      <c r="AF70" s="7">
        <v>30</v>
      </c>
      <c r="AG70" s="8">
        <v>31</v>
      </c>
      <c r="AW70" s="29"/>
    </row>
    <row r="71" spans="1:49" ht="13.5">
      <c r="A71" s="9" t="s">
        <v>4</v>
      </c>
      <c r="B71" s="10"/>
      <c r="C71" s="11" t="s">
        <v>39</v>
      </c>
      <c r="D71" s="11" t="s">
        <v>40</v>
      </c>
      <c r="E71" s="11" t="s">
        <v>41</v>
      </c>
      <c r="F71" s="11" t="s">
        <v>42</v>
      </c>
      <c r="G71" s="11" t="s">
        <v>43</v>
      </c>
      <c r="H71" s="12" t="s">
        <v>44</v>
      </c>
      <c r="I71" s="13" t="s">
        <v>45</v>
      </c>
      <c r="J71" s="11" t="s">
        <v>39</v>
      </c>
      <c r="K71" s="11" t="s">
        <v>40</v>
      </c>
      <c r="L71" s="11" t="s">
        <v>41</v>
      </c>
      <c r="M71" s="11" t="s">
        <v>42</v>
      </c>
      <c r="N71" s="11" t="s">
        <v>43</v>
      </c>
      <c r="O71" s="12" t="s">
        <v>44</v>
      </c>
      <c r="P71" s="13" t="s">
        <v>45</v>
      </c>
      <c r="Q71" s="11" t="s">
        <v>39</v>
      </c>
      <c r="R71" s="11" t="s">
        <v>40</v>
      </c>
      <c r="S71" s="11" t="s">
        <v>41</v>
      </c>
      <c r="T71" s="11" t="s">
        <v>42</v>
      </c>
      <c r="U71" s="11" t="s">
        <v>43</v>
      </c>
      <c r="V71" s="12" t="s">
        <v>44</v>
      </c>
      <c r="W71" s="13" t="s">
        <v>45</v>
      </c>
      <c r="X71" s="11" t="s">
        <v>39</v>
      </c>
      <c r="Y71" s="11" t="s">
        <v>40</v>
      </c>
      <c r="Z71" s="11" t="s">
        <v>41</v>
      </c>
      <c r="AA71" s="11" t="s">
        <v>42</v>
      </c>
      <c r="AB71" s="11" t="s">
        <v>43</v>
      </c>
      <c r="AC71" s="12" t="s">
        <v>44</v>
      </c>
      <c r="AD71" s="13" t="s">
        <v>45</v>
      </c>
      <c r="AE71" s="11" t="s">
        <v>39</v>
      </c>
      <c r="AF71" s="11" t="s">
        <v>40</v>
      </c>
      <c r="AG71" s="14" t="s">
        <v>41</v>
      </c>
      <c r="AW71" s="29"/>
    </row>
    <row r="72" spans="1:49" ht="13.5">
      <c r="A72" s="9" t="s">
        <v>55</v>
      </c>
      <c r="B72" s="10"/>
      <c r="C72" s="10">
        <f>COUNTIF(C$9:C$67,"Ｎ")</f>
        <v>11</v>
      </c>
      <c r="D72" s="10">
        <f aca="true" t="shared" si="13" ref="D72:AG72">COUNTIF(D$9:D$67,"Ｎ")</f>
        <v>11</v>
      </c>
      <c r="E72" s="10">
        <f t="shared" si="13"/>
        <v>12</v>
      </c>
      <c r="F72" s="10">
        <f t="shared" si="13"/>
        <v>9</v>
      </c>
      <c r="G72" s="10">
        <f t="shared" si="13"/>
        <v>10</v>
      </c>
      <c r="H72" s="10">
        <f t="shared" si="13"/>
        <v>10</v>
      </c>
      <c r="I72" s="10">
        <f t="shared" si="13"/>
        <v>7</v>
      </c>
      <c r="J72" s="10">
        <f t="shared" si="13"/>
        <v>10</v>
      </c>
      <c r="K72" s="10">
        <f t="shared" si="13"/>
        <v>11</v>
      </c>
      <c r="L72" s="10">
        <f t="shared" si="13"/>
        <v>9</v>
      </c>
      <c r="M72" s="10">
        <f t="shared" si="13"/>
        <v>9</v>
      </c>
      <c r="N72" s="10">
        <f t="shared" si="13"/>
        <v>11</v>
      </c>
      <c r="O72" s="10">
        <f t="shared" si="13"/>
        <v>10</v>
      </c>
      <c r="P72" s="10">
        <f t="shared" si="13"/>
        <v>9</v>
      </c>
      <c r="Q72" s="10">
        <f t="shared" si="13"/>
        <v>8</v>
      </c>
      <c r="R72" s="10">
        <f t="shared" si="13"/>
        <v>9</v>
      </c>
      <c r="S72" s="10">
        <f t="shared" si="13"/>
        <v>8</v>
      </c>
      <c r="T72" s="10">
        <f t="shared" si="13"/>
        <v>9</v>
      </c>
      <c r="U72" s="10">
        <f t="shared" si="13"/>
        <v>11</v>
      </c>
      <c r="V72" s="10">
        <f t="shared" si="13"/>
        <v>8</v>
      </c>
      <c r="W72" s="10">
        <f t="shared" si="13"/>
        <v>9</v>
      </c>
      <c r="X72" s="10">
        <f t="shared" si="13"/>
        <v>11</v>
      </c>
      <c r="Y72" s="10">
        <f t="shared" si="13"/>
        <v>10</v>
      </c>
      <c r="Z72" s="10">
        <f t="shared" si="13"/>
        <v>13</v>
      </c>
      <c r="AA72" s="10">
        <f t="shared" si="13"/>
        <v>8</v>
      </c>
      <c r="AB72" s="10">
        <f t="shared" si="13"/>
        <v>12</v>
      </c>
      <c r="AC72" s="10">
        <f t="shared" si="13"/>
        <v>10</v>
      </c>
      <c r="AD72" s="10">
        <f t="shared" si="13"/>
        <v>9</v>
      </c>
      <c r="AE72" s="10">
        <f t="shared" si="13"/>
        <v>13</v>
      </c>
      <c r="AF72" s="10">
        <f t="shared" si="13"/>
        <v>9</v>
      </c>
      <c r="AG72" s="41">
        <f t="shared" si="13"/>
        <v>9</v>
      </c>
      <c r="AW72" s="29"/>
    </row>
    <row r="73" spans="1:49" ht="13.5">
      <c r="A73" s="9" t="s">
        <v>56</v>
      </c>
      <c r="B73" s="10"/>
      <c r="C73" s="10">
        <f>COUNTIF(C$9:C$67,"")</f>
        <v>1</v>
      </c>
      <c r="D73" s="10">
        <f aca="true" t="shared" si="14" ref="D73:AG73">COUNTIF(D$9:D$67,"")</f>
        <v>3</v>
      </c>
      <c r="E73" s="10">
        <f t="shared" si="14"/>
        <v>3</v>
      </c>
      <c r="F73" s="10">
        <f t="shared" si="14"/>
        <v>3</v>
      </c>
      <c r="G73" s="10">
        <f t="shared" si="14"/>
        <v>2</v>
      </c>
      <c r="H73" s="10">
        <f t="shared" si="14"/>
        <v>1</v>
      </c>
      <c r="I73" s="10">
        <f t="shared" si="14"/>
        <v>1</v>
      </c>
      <c r="J73" s="10">
        <f t="shared" si="14"/>
        <v>3</v>
      </c>
      <c r="K73" s="10">
        <f t="shared" si="14"/>
        <v>3</v>
      </c>
      <c r="L73" s="10">
        <f t="shared" si="14"/>
        <v>2</v>
      </c>
      <c r="M73" s="10">
        <f t="shared" si="14"/>
        <v>2</v>
      </c>
      <c r="N73" s="10">
        <f t="shared" si="14"/>
        <v>2</v>
      </c>
      <c r="O73" s="10">
        <f t="shared" si="14"/>
        <v>1</v>
      </c>
      <c r="P73" s="10">
        <f t="shared" si="14"/>
        <v>1</v>
      </c>
      <c r="Q73" s="10">
        <f t="shared" si="14"/>
        <v>3</v>
      </c>
      <c r="R73" s="10">
        <f t="shared" si="14"/>
        <v>3</v>
      </c>
      <c r="S73" s="10">
        <f t="shared" si="14"/>
        <v>2</v>
      </c>
      <c r="T73" s="10">
        <f t="shared" si="14"/>
        <v>2</v>
      </c>
      <c r="U73" s="10">
        <f t="shared" si="14"/>
        <v>2</v>
      </c>
      <c r="V73" s="10">
        <f t="shared" si="14"/>
        <v>2</v>
      </c>
      <c r="W73" s="10">
        <f t="shared" si="14"/>
        <v>1</v>
      </c>
      <c r="X73" s="10">
        <f t="shared" si="14"/>
        <v>2</v>
      </c>
      <c r="Y73" s="10">
        <f t="shared" si="14"/>
        <v>2</v>
      </c>
      <c r="Z73" s="10">
        <f t="shared" si="14"/>
        <v>2</v>
      </c>
      <c r="AA73" s="10">
        <f t="shared" si="14"/>
        <v>3</v>
      </c>
      <c r="AB73" s="10">
        <f t="shared" si="14"/>
        <v>2</v>
      </c>
      <c r="AC73" s="10">
        <f t="shared" si="14"/>
        <v>1</v>
      </c>
      <c r="AD73" s="10">
        <f t="shared" si="14"/>
        <v>1</v>
      </c>
      <c r="AE73" s="10">
        <f t="shared" si="14"/>
        <v>2</v>
      </c>
      <c r="AF73" s="10">
        <f t="shared" si="14"/>
        <v>1</v>
      </c>
      <c r="AG73" s="41">
        <f t="shared" si="14"/>
        <v>1</v>
      </c>
      <c r="AW73" s="29"/>
    </row>
    <row r="74" spans="1:49" ht="13.5">
      <c r="A74" s="9" t="s">
        <v>57</v>
      </c>
      <c r="B74" s="10"/>
      <c r="C74" s="10">
        <f>COUNTIF(C$9:C$67,"入")</f>
        <v>3</v>
      </c>
      <c r="D74" s="10">
        <f aca="true" t="shared" si="15" ref="D74:AG74">COUNTIF(D$9:D$67,"入")</f>
        <v>3</v>
      </c>
      <c r="E74" s="10">
        <f t="shared" si="15"/>
        <v>3</v>
      </c>
      <c r="F74" s="10">
        <f t="shared" si="15"/>
        <v>3</v>
      </c>
      <c r="G74" s="10">
        <f t="shared" si="15"/>
        <v>3</v>
      </c>
      <c r="H74" s="10">
        <f t="shared" si="15"/>
        <v>3</v>
      </c>
      <c r="I74" s="10">
        <f t="shared" si="15"/>
        <v>3</v>
      </c>
      <c r="J74" s="10">
        <f t="shared" si="15"/>
        <v>3</v>
      </c>
      <c r="K74" s="10">
        <f t="shared" si="15"/>
        <v>3</v>
      </c>
      <c r="L74" s="10">
        <f t="shared" si="15"/>
        <v>3</v>
      </c>
      <c r="M74" s="10">
        <f t="shared" si="15"/>
        <v>3</v>
      </c>
      <c r="N74" s="10">
        <f t="shared" si="15"/>
        <v>3</v>
      </c>
      <c r="O74" s="10">
        <f t="shared" si="15"/>
        <v>3</v>
      </c>
      <c r="P74" s="10">
        <f t="shared" si="15"/>
        <v>3</v>
      </c>
      <c r="Q74" s="10">
        <f t="shared" si="15"/>
        <v>3</v>
      </c>
      <c r="R74" s="10">
        <f t="shared" si="15"/>
        <v>4</v>
      </c>
      <c r="S74" s="10">
        <f t="shared" si="15"/>
        <v>3</v>
      </c>
      <c r="T74" s="10">
        <f t="shared" si="15"/>
        <v>3</v>
      </c>
      <c r="U74" s="10">
        <f t="shared" si="15"/>
        <v>3</v>
      </c>
      <c r="V74" s="10">
        <f t="shared" si="15"/>
        <v>3</v>
      </c>
      <c r="W74" s="10">
        <f t="shared" si="15"/>
        <v>3</v>
      </c>
      <c r="X74" s="10">
        <f t="shared" si="15"/>
        <v>3</v>
      </c>
      <c r="Y74" s="10">
        <f t="shared" si="15"/>
        <v>3</v>
      </c>
      <c r="Z74" s="10">
        <f t="shared" si="15"/>
        <v>3</v>
      </c>
      <c r="AA74" s="10">
        <f t="shared" si="15"/>
        <v>3</v>
      </c>
      <c r="AB74" s="10">
        <f t="shared" si="15"/>
        <v>3</v>
      </c>
      <c r="AC74" s="10">
        <f t="shared" si="15"/>
        <v>3</v>
      </c>
      <c r="AD74" s="10">
        <f t="shared" si="15"/>
        <v>3</v>
      </c>
      <c r="AE74" s="10">
        <f t="shared" si="15"/>
        <v>3</v>
      </c>
      <c r="AF74" s="10">
        <f t="shared" si="15"/>
        <v>3</v>
      </c>
      <c r="AG74" s="41">
        <f t="shared" si="15"/>
        <v>3</v>
      </c>
      <c r="AW74" s="29"/>
    </row>
    <row r="75" spans="1:49" ht="13.5">
      <c r="A75" s="9" t="s">
        <v>58</v>
      </c>
      <c r="B75" s="10"/>
      <c r="C75" s="10">
        <f>COUNTIF(C$9:C$67,"明")</f>
        <v>4</v>
      </c>
      <c r="D75" s="10">
        <f aca="true" t="shared" si="16" ref="D75:AG75">COUNTIF(D$9:D$67,"明")</f>
        <v>3</v>
      </c>
      <c r="E75" s="10">
        <f t="shared" si="16"/>
        <v>3</v>
      </c>
      <c r="F75" s="10">
        <f t="shared" si="16"/>
        <v>3</v>
      </c>
      <c r="G75" s="10">
        <f t="shared" si="16"/>
        <v>3</v>
      </c>
      <c r="H75" s="10">
        <f t="shared" si="16"/>
        <v>3</v>
      </c>
      <c r="I75" s="10">
        <f t="shared" si="16"/>
        <v>3</v>
      </c>
      <c r="J75" s="10">
        <f t="shared" si="16"/>
        <v>3</v>
      </c>
      <c r="K75" s="10">
        <f t="shared" si="16"/>
        <v>3</v>
      </c>
      <c r="L75" s="10">
        <f t="shared" si="16"/>
        <v>3</v>
      </c>
      <c r="M75" s="10">
        <f t="shared" si="16"/>
        <v>3</v>
      </c>
      <c r="N75" s="10">
        <f t="shared" si="16"/>
        <v>3</v>
      </c>
      <c r="O75" s="10">
        <f t="shared" si="16"/>
        <v>3</v>
      </c>
      <c r="P75" s="10">
        <f t="shared" si="16"/>
        <v>3</v>
      </c>
      <c r="Q75" s="10">
        <f t="shared" si="16"/>
        <v>3</v>
      </c>
      <c r="R75" s="10">
        <f t="shared" si="16"/>
        <v>3</v>
      </c>
      <c r="S75" s="10">
        <f t="shared" si="16"/>
        <v>4</v>
      </c>
      <c r="T75" s="10">
        <f t="shared" si="16"/>
        <v>3</v>
      </c>
      <c r="U75" s="10">
        <f t="shared" si="16"/>
        <v>3</v>
      </c>
      <c r="V75" s="10">
        <f t="shared" si="16"/>
        <v>3</v>
      </c>
      <c r="W75" s="10">
        <f t="shared" si="16"/>
        <v>3</v>
      </c>
      <c r="X75" s="10">
        <f t="shared" si="16"/>
        <v>3</v>
      </c>
      <c r="Y75" s="10">
        <f t="shared" si="16"/>
        <v>3</v>
      </c>
      <c r="Z75" s="10">
        <f t="shared" si="16"/>
        <v>3</v>
      </c>
      <c r="AA75" s="10">
        <f t="shared" si="16"/>
        <v>3</v>
      </c>
      <c r="AB75" s="10">
        <f t="shared" si="16"/>
        <v>3</v>
      </c>
      <c r="AC75" s="10">
        <f t="shared" si="16"/>
        <v>3</v>
      </c>
      <c r="AD75" s="10">
        <f t="shared" si="16"/>
        <v>3</v>
      </c>
      <c r="AE75" s="10">
        <f t="shared" si="16"/>
        <v>3</v>
      </c>
      <c r="AF75" s="10">
        <f t="shared" si="16"/>
        <v>3</v>
      </c>
      <c r="AG75" s="41">
        <f t="shared" si="16"/>
        <v>3</v>
      </c>
      <c r="AW75" s="29"/>
    </row>
    <row r="76" spans="1:49" ht="13.5">
      <c r="A76" s="9" t="s">
        <v>59</v>
      </c>
      <c r="B76" s="10"/>
      <c r="C76" s="10">
        <f>COUNTIF(C$9:C$67,"AM")</f>
        <v>1</v>
      </c>
      <c r="D76" s="10">
        <f aca="true" t="shared" si="17" ref="D76:AG76">COUNTIF(D$9:D$67,"AM")</f>
        <v>1</v>
      </c>
      <c r="E76" s="10">
        <f t="shared" si="17"/>
        <v>1</v>
      </c>
      <c r="F76" s="10">
        <f t="shared" si="17"/>
        <v>1</v>
      </c>
      <c r="G76" s="10">
        <f t="shared" si="17"/>
        <v>1</v>
      </c>
      <c r="H76" s="10">
        <f t="shared" si="17"/>
        <v>1</v>
      </c>
      <c r="I76" s="10">
        <f t="shared" si="17"/>
        <v>0</v>
      </c>
      <c r="J76" s="10">
        <f t="shared" si="17"/>
        <v>1</v>
      </c>
      <c r="K76" s="10">
        <f t="shared" si="17"/>
        <v>1</v>
      </c>
      <c r="L76" s="10">
        <f t="shared" si="17"/>
        <v>2</v>
      </c>
      <c r="M76" s="10">
        <f t="shared" si="17"/>
        <v>1</v>
      </c>
      <c r="N76" s="10">
        <f t="shared" si="17"/>
        <v>1</v>
      </c>
      <c r="O76" s="10">
        <f t="shared" si="17"/>
        <v>1</v>
      </c>
      <c r="P76" s="10">
        <f t="shared" si="17"/>
        <v>0</v>
      </c>
      <c r="Q76" s="10">
        <f t="shared" si="17"/>
        <v>1</v>
      </c>
      <c r="R76" s="10">
        <f t="shared" si="17"/>
        <v>1</v>
      </c>
      <c r="S76" s="10">
        <f t="shared" si="17"/>
        <v>1</v>
      </c>
      <c r="T76" s="10">
        <f t="shared" si="17"/>
        <v>0</v>
      </c>
      <c r="U76" s="10">
        <f t="shared" si="17"/>
        <v>1</v>
      </c>
      <c r="V76" s="10">
        <f t="shared" si="17"/>
        <v>1</v>
      </c>
      <c r="W76" s="10">
        <f t="shared" si="17"/>
        <v>0</v>
      </c>
      <c r="X76" s="10">
        <f t="shared" si="17"/>
        <v>1</v>
      </c>
      <c r="Y76" s="10">
        <f t="shared" si="17"/>
        <v>1</v>
      </c>
      <c r="Z76" s="10">
        <f t="shared" si="17"/>
        <v>0</v>
      </c>
      <c r="AA76" s="10">
        <f t="shared" si="17"/>
        <v>0</v>
      </c>
      <c r="AB76" s="10">
        <f t="shared" si="17"/>
        <v>1</v>
      </c>
      <c r="AC76" s="10">
        <f t="shared" si="17"/>
        <v>1</v>
      </c>
      <c r="AD76" s="10">
        <f t="shared" si="17"/>
        <v>0</v>
      </c>
      <c r="AE76" s="10">
        <f t="shared" si="17"/>
        <v>1</v>
      </c>
      <c r="AF76" s="10">
        <f t="shared" si="17"/>
        <v>1</v>
      </c>
      <c r="AG76" s="41">
        <f t="shared" si="17"/>
        <v>0</v>
      </c>
      <c r="AW76" s="29"/>
    </row>
    <row r="77" spans="1:49" ht="13.5">
      <c r="A77" s="9" t="s">
        <v>60</v>
      </c>
      <c r="B77" s="10"/>
      <c r="C77" s="10">
        <f>COUNTIF(C$9:C$67,"A-")</f>
        <v>0</v>
      </c>
      <c r="D77" s="10">
        <f aca="true" t="shared" si="18" ref="D77:AG77">COUNTIF(D$9:D$67,"A-")</f>
        <v>0</v>
      </c>
      <c r="E77" s="10">
        <f t="shared" si="18"/>
        <v>0</v>
      </c>
      <c r="F77" s="10">
        <f t="shared" si="18"/>
        <v>0</v>
      </c>
      <c r="G77" s="10">
        <f t="shared" si="18"/>
        <v>0</v>
      </c>
      <c r="H77" s="10">
        <f t="shared" si="18"/>
        <v>0</v>
      </c>
      <c r="I77" s="10">
        <f t="shared" si="18"/>
        <v>0</v>
      </c>
      <c r="J77" s="10">
        <f t="shared" si="18"/>
        <v>0</v>
      </c>
      <c r="K77" s="10">
        <f t="shared" si="18"/>
        <v>0</v>
      </c>
      <c r="L77" s="10">
        <f t="shared" si="18"/>
        <v>0</v>
      </c>
      <c r="M77" s="10">
        <f t="shared" si="18"/>
        <v>0</v>
      </c>
      <c r="N77" s="10">
        <f t="shared" si="18"/>
        <v>0</v>
      </c>
      <c r="O77" s="10">
        <f t="shared" si="18"/>
        <v>0</v>
      </c>
      <c r="P77" s="10">
        <f t="shared" si="18"/>
        <v>0</v>
      </c>
      <c r="Q77" s="10">
        <f t="shared" si="18"/>
        <v>0</v>
      </c>
      <c r="R77" s="10">
        <f t="shared" si="18"/>
        <v>0</v>
      </c>
      <c r="S77" s="10">
        <f t="shared" si="18"/>
        <v>0</v>
      </c>
      <c r="T77" s="10">
        <f t="shared" si="18"/>
        <v>0</v>
      </c>
      <c r="U77" s="10">
        <f t="shared" si="18"/>
        <v>0</v>
      </c>
      <c r="V77" s="10">
        <f t="shared" si="18"/>
        <v>0</v>
      </c>
      <c r="W77" s="10">
        <f t="shared" si="18"/>
        <v>0</v>
      </c>
      <c r="X77" s="10">
        <f t="shared" si="18"/>
        <v>0</v>
      </c>
      <c r="Y77" s="10">
        <f t="shared" si="18"/>
        <v>0</v>
      </c>
      <c r="Z77" s="10">
        <f t="shared" si="18"/>
        <v>0</v>
      </c>
      <c r="AA77" s="10">
        <f t="shared" si="18"/>
        <v>0</v>
      </c>
      <c r="AB77" s="10">
        <f t="shared" si="18"/>
        <v>0</v>
      </c>
      <c r="AC77" s="10">
        <f t="shared" si="18"/>
        <v>0</v>
      </c>
      <c r="AD77" s="10">
        <f t="shared" si="18"/>
        <v>0</v>
      </c>
      <c r="AE77" s="10">
        <f t="shared" si="18"/>
        <v>0</v>
      </c>
      <c r="AF77" s="10">
        <f t="shared" si="18"/>
        <v>0</v>
      </c>
      <c r="AG77" s="41">
        <f t="shared" si="18"/>
        <v>0</v>
      </c>
      <c r="AW77" s="29"/>
    </row>
    <row r="78" spans="1:49" ht="13.5">
      <c r="A78" s="9" t="s">
        <v>61</v>
      </c>
      <c r="B78" s="10"/>
      <c r="C78" s="10">
        <f>COUNTIF(C$9:C$67,"PM")</f>
        <v>0</v>
      </c>
      <c r="D78" s="10">
        <f aca="true" t="shared" si="19" ref="D78:AG78">COUNTIF(D$9:D$67,"PM")</f>
        <v>0</v>
      </c>
      <c r="E78" s="10">
        <f t="shared" si="19"/>
        <v>0</v>
      </c>
      <c r="F78" s="10">
        <f t="shared" si="19"/>
        <v>0</v>
      </c>
      <c r="G78" s="10">
        <f t="shared" si="19"/>
        <v>0</v>
      </c>
      <c r="H78" s="10">
        <f t="shared" si="19"/>
        <v>0</v>
      </c>
      <c r="I78" s="10">
        <f t="shared" si="19"/>
        <v>0</v>
      </c>
      <c r="J78" s="10">
        <f t="shared" si="19"/>
        <v>0</v>
      </c>
      <c r="K78" s="10">
        <f t="shared" si="19"/>
        <v>0</v>
      </c>
      <c r="L78" s="10">
        <f t="shared" si="19"/>
        <v>0</v>
      </c>
      <c r="M78" s="10">
        <f t="shared" si="19"/>
        <v>0</v>
      </c>
      <c r="N78" s="10">
        <f t="shared" si="19"/>
        <v>0</v>
      </c>
      <c r="O78" s="10">
        <f t="shared" si="19"/>
        <v>0</v>
      </c>
      <c r="P78" s="10">
        <f t="shared" si="19"/>
        <v>0</v>
      </c>
      <c r="Q78" s="10">
        <f t="shared" si="19"/>
        <v>0</v>
      </c>
      <c r="R78" s="10">
        <f t="shared" si="19"/>
        <v>0</v>
      </c>
      <c r="S78" s="10">
        <f t="shared" si="19"/>
        <v>0</v>
      </c>
      <c r="T78" s="10">
        <f t="shared" si="19"/>
        <v>0</v>
      </c>
      <c r="U78" s="10">
        <f t="shared" si="19"/>
        <v>0</v>
      </c>
      <c r="V78" s="10">
        <f t="shared" si="19"/>
        <v>0</v>
      </c>
      <c r="W78" s="10">
        <f t="shared" si="19"/>
        <v>0</v>
      </c>
      <c r="X78" s="10">
        <f t="shared" si="19"/>
        <v>0</v>
      </c>
      <c r="Y78" s="10">
        <f t="shared" si="19"/>
        <v>0</v>
      </c>
      <c r="Z78" s="10">
        <f t="shared" si="19"/>
        <v>0</v>
      </c>
      <c r="AA78" s="10">
        <f t="shared" si="19"/>
        <v>0</v>
      </c>
      <c r="AB78" s="10">
        <f t="shared" si="19"/>
        <v>0</v>
      </c>
      <c r="AC78" s="10">
        <f t="shared" si="19"/>
        <v>0</v>
      </c>
      <c r="AD78" s="10">
        <f t="shared" si="19"/>
        <v>0</v>
      </c>
      <c r="AE78" s="10">
        <f t="shared" si="19"/>
        <v>0</v>
      </c>
      <c r="AF78" s="10">
        <f t="shared" si="19"/>
        <v>0</v>
      </c>
      <c r="AG78" s="41">
        <f t="shared" si="19"/>
        <v>0</v>
      </c>
      <c r="AW78" s="29"/>
    </row>
    <row r="79" spans="1:49" ht="13.5">
      <c r="A79" s="9" t="s">
        <v>62</v>
      </c>
      <c r="B79" s="10"/>
      <c r="C79" s="10">
        <f>COUNTIF(C$9:C$67,"休")</f>
        <v>2</v>
      </c>
      <c r="D79" s="10">
        <f aca="true" t="shared" si="20" ref="D79:AG79">COUNTIF(D$9:D$67,"休")</f>
        <v>1</v>
      </c>
      <c r="E79" s="10">
        <f t="shared" si="20"/>
        <v>1</v>
      </c>
      <c r="F79" s="10">
        <f t="shared" si="20"/>
        <v>3</v>
      </c>
      <c r="G79" s="10">
        <f t="shared" si="20"/>
        <v>2</v>
      </c>
      <c r="H79" s="10">
        <f t="shared" si="20"/>
        <v>4</v>
      </c>
      <c r="I79" s="10">
        <f t="shared" si="20"/>
        <v>4</v>
      </c>
      <c r="J79" s="10">
        <f t="shared" si="20"/>
        <v>2</v>
      </c>
      <c r="K79" s="10">
        <f t="shared" si="20"/>
        <v>1</v>
      </c>
      <c r="L79" s="10">
        <f t="shared" si="20"/>
        <v>3</v>
      </c>
      <c r="M79" s="10">
        <f t="shared" si="20"/>
        <v>4</v>
      </c>
      <c r="N79" s="10">
        <f t="shared" si="20"/>
        <v>2</v>
      </c>
      <c r="O79" s="10">
        <f t="shared" si="20"/>
        <v>4</v>
      </c>
      <c r="P79" s="10">
        <f t="shared" si="20"/>
        <v>3</v>
      </c>
      <c r="Q79" s="10">
        <f t="shared" si="20"/>
        <v>2</v>
      </c>
      <c r="R79" s="10">
        <f t="shared" si="20"/>
        <v>2</v>
      </c>
      <c r="S79" s="10">
        <f t="shared" si="20"/>
        <v>3</v>
      </c>
      <c r="T79" s="10">
        <f t="shared" si="20"/>
        <v>3</v>
      </c>
      <c r="U79" s="10">
        <f t="shared" si="20"/>
        <v>0</v>
      </c>
      <c r="V79" s="10">
        <f t="shared" si="20"/>
        <v>5</v>
      </c>
      <c r="W79" s="10">
        <f t="shared" si="20"/>
        <v>5</v>
      </c>
      <c r="X79" s="10">
        <f t="shared" si="20"/>
        <v>3</v>
      </c>
      <c r="Y79" s="10">
        <f t="shared" si="20"/>
        <v>3</v>
      </c>
      <c r="Z79" s="10">
        <f t="shared" si="20"/>
        <v>3</v>
      </c>
      <c r="AA79" s="10">
        <f t="shared" si="20"/>
        <v>4</v>
      </c>
      <c r="AB79" s="10">
        <f t="shared" si="20"/>
        <v>3</v>
      </c>
      <c r="AC79" s="10">
        <f t="shared" si="20"/>
        <v>5</v>
      </c>
      <c r="AD79" s="10">
        <f t="shared" si="20"/>
        <v>5</v>
      </c>
      <c r="AE79" s="10">
        <f t="shared" si="20"/>
        <v>1</v>
      </c>
      <c r="AF79" s="10">
        <f t="shared" si="20"/>
        <v>5</v>
      </c>
      <c r="AG79" s="41">
        <f t="shared" si="20"/>
        <v>6</v>
      </c>
      <c r="AW79" s="29"/>
    </row>
    <row r="80" spans="1:49" ht="13.5">
      <c r="A80" s="9" t="s">
        <v>63</v>
      </c>
      <c r="B80" s="10"/>
      <c r="C80" s="10">
        <f>COUNTIF(C$9:C$67,"×")</f>
        <v>8</v>
      </c>
      <c r="D80" s="10">
        <f aca="true" t="shared" si="21" ref="D80:AG80">COUNTIF(D$9:D$67,"×")</f>
        <v>7</v>
      </c>
      <c r="E80" s="10">
        <f t="shared" si="21"/>
        <v>7</v>
      </c>
      <c r="F80" s="10">
        <f t="shared" si="21"/>
        <v>7</v>
      </c>
      <c r="G80" s="10">
        <f t="shared" si="21"/>
        <v>8</v>
      </c>
      <c r="H80" s="10">
        <f t="shared" si="21"/>
        <v>8</v>
      </c>
      <c r="I80" s="10">
        <f t="shared" si="21"/>
        <v>11</v>
      </c>
      <c r="J80" s="10">
        <f t="shared" si="21"/>
        <v>7</v>
      </c>
      <c r="K80" s="10">
        <f t="shared" si="21"/>
        <v>7</v>
      </c>
      <c r="L80" s="10">
        <f t="shared" si="21"/>
        <v>7</v>
      </c>
      <c r="M80" s="10">
        <f t="shared" si="21"/>
        <v>7</v>
      </c>
      <c r="N80" s="10">
        <f t="shared" si="21"/>
        <v>7</v>
      </c>
      <c r="O80" s="10">
        <f t="shared" si="21"/>
        <v>7</v>
      </c>
      <c r="P80" s="10">
        <f t="shared" si="21"/>
        <v>11</v>
      </c>
      <c r="Q80" s="10">
        <f t="shared" si="21"/>
        <v>10</v>
      </c>
      <c r="R80" s="10">
        <f t="shared" si="21"/>
        <v>7</v>
      </c>
      <c r="S80" s="10">
        <f t="shared" si="21"/>
        <v>9</v>
      </c>
      <c r="T80" s="10">
        <f t="shared" si="21"/>
        <v>8</v>
      </c>
      <c r="U80" s="10">
        <f t="shared" si="21"/>
        <v>7</v>
      </c>
      <c r="V80" s="10">
        <f t="shared" si="21"/>
        <v>7</v>
      </c>
      <c r="W80" s="10">
        <f t="shared" si="21"/>
        <v>8</v>
      </c>
      <c r="X80" s="10">
        <f t="shared" si="21"/>
        <v>6</v>
      </c>
      <c r="Y80" s="10">
        <f t="shared" si="21"/>
        <v>7</v>
      </c>
      <c r="Z80" s="10">
        <f t="shared" si="21"/>
        <v>4</v>
      </c>
      <c r="AA80" s="10">
        <f t="shared" si="21"/>
        <v>8</v>
      </c>
      <c r="AB80" s="10">
        <f t="shared" si="21"/>
        <v>5</v>
      </c>
      <c r="AC80" s="10">
        <f t="shared" si="21"/>
        <v>6</v>
      </c>
      <c r="AD80" s="10">
        <f t="shared" si="21"/>
        <v>8</v>
      </c>
      <c r="AE80" s="10">
        <f t="shared" si="21"/>
        <v>5</v>
      </c>
      <c r="AF80" s="10">
        <f t="shared" si="21"/>
        <v>7</v>
      </c>
      <c r="AG80" s="41">
        <f t="shared" si="21"/>
        <v>7</v>
      </c>
      <c r="AW80" s="29"/>
    </row>
    <row r="81" spans="1:49" ht="13.5">
      <c r="A81" s="9" t="s">
        <v>64</v>
      </c>
      <c r="B81" s="10"/>
      <c r="C81" s="10">
        <f>COUNTIF(C$9:C$67,"年")</f>
        <v>0</v>
      </c>
      <c r="D81" s="10">
        <f aca="true" t="shared" si="22" ref="D81:AG81">COUNTIF(D$9:D$67,"年")</f>
        <v>0</v>
      </c>
      <c r="E81" s="10">
        <f t="shared" si="22"/>
        <v>0</v>
      </c>
      <c r="F81" s="10">
        <f t="shared" si="22"/>
        <v>0</v>
      </c>
      <c r="G81" s="10">
        <f t="shared" si="22"/>
        <v>0</v>
      </c>
      <c r="H81" s="10">
        <f t="shared" si="22"/>
        <v>0</v>
      </c>
      <c r="I81" s="10">
        <f t="shared" si="22"/>
        <v>0</v>
      </c>
      <c r="J81" s="10">
        <f t="shared" si="22"/>
        <v>0</v>
      </c>
      <c r="K81" s="10">
        <f t="shared" si="22"/>
        <v>0</v>
      </c>
      <c r="L81" s="10">
        <f t="shared" si="22"/>
        <v>0</v>
      </c>
      <c r="M81" s="10">
        <f t="shared" si="22"/>
        <v>0</v>
      </c>
      <c r="N81" s="10">
        <f t="shared" si="22"/>
        <v>0</v>
      </c>
      <c r="O81" s="10">
        <f t="shared" si="22"/>
        <v>0</v>
      </c>
      <c r="P81" s="10">
        <f t="shared" si="22"/>
        <v>0</v>
      </c>
      <c r="Q81" s="10">
        <f t="shared" si="22"/>
        <v>0</v>
      </c>
      <c r="R81" s="10">
        <f t="shared" si="22"/>
        <v>0</v>
      </c>
      <c r="S81" s="10">
        <f t="shared" si="22"/>
        <v>0</v>
      </c>
      <c r="T81" s="10">
        <f t="shared" si="22"/>
        <v>1</v>
      </c>
      <c r="U81" s="10">
        <f t="shared" si="22"/>
        <v>2</v>
      </c>
      <c r="V81" s="10">
        <f t="shared" si="22"/>
        <v>0</v>
      </c>
      <c r="W81" s="10">
        <f t="shared" si="22"/>
        <v>0</v>
      </c>
      <c r="X81" s="10">
        <f t="shared" si="22"/>
        <v>0</v>
      </c>
      <c r="Y81" s="10">
        <f t="shared" si="22"/>
        <v>0</v>
      </c>
      <c r="Z81" s="10">
        <f t="shared" si="22"/>
        <v>1</v>
      </c>
      <c r="AA81" s="10">
        <f t="shared" si="22"/>
        <v>0</v>
      </c>
      <c r="AB81" s="10">
        <f t="shared" si="22"/>
        <v>0</v>
      </c>
      <c r="AC81" s="10">
        <f t="shared" si="22"/>
        <v>0</v>
      </c>
      <c r="AD81" s="10">
        <f t="shared" si="22"/>
        <v>0</v>
      </c>
      <c r="AE81" s="10">
        <f t="shared" si="22"/>
        <v>1</v>
      </c>
      <c r="AF81" s="10">
        <f t="shared" si="22"/>
        <v>0</v>
      </c>
      <c r="AG81" s="41">
        <f t="shared" si="22"/>
        <v>0</v>
      </c>
      <c r="AW81" s="29"/>
    </row>
    <row r="82" spans="1:49" ht="13.5">
      <c r="A82" s="9" t="s">
        <v>65</v>
      </c>
      <c r="B82" s="10"/>
      <c r="C82" s="10">
        <f>COUNTIF(C$9:C$67,"育")</f>
        <v>1</v>
      </c>
      <c r="D82" s="10">
        <f aca="true" t="shared" si="23" ref="D82:AG82">COUNTIF(D$9:D$67,"育")</f>
        <v>1</v>
      </c>
      <c r="E82" s="10">
        <f t="shared" si="23"/>
        <v>1</v>
      </c>
      <c r="F82" s="10">
        <f t="shared" si="23"/>
        <v>1</v>
      </c>
      <c r="G82" s="10">
        <f t="shared" si="23"/>
        <v>1</v>
      </c>
      <c r="H82" s="10">
        <f t="shared" si="23"/>
        <v>1</v>
      </c>
      <c r="I82" s="10">
        <f t="shared" si="23"/>
        <v>1</v>
      </c>
      <c r="J82" s="10">
        <f t="shared" si="23"/>
        <v>1</v>
      </c>
      <c r="K82" s="10">
        <f t="shared" si="23"/>
        <v>1</v>
      </c>
      <c r="L82" s="10">
        <f t="shared" si="23"/>
        <v>1</v>
      </c>
      <c r="M82" s="10">
        <f t="shared" si="23"/>
        <v>1</v>
      </c>
      <c r="N82" s="10">
        <f t="shared" si="23"/>
        <v>1</v>
      </c>
      <c r="O82" s="10">
        <f t="shared" si="23"/>
        <v>1</v>
      </c>
      <c r="P82" s="10">
        <f t="shared" si="23"/>
        <v>1</v>
      </c>
      <c r="Q82" s="10">
        <f t="shared" si="23"/>
        <v>1</v>
      </c>
      <c r="R82" s="10">
        <f t="shared" si="23"/>
        <v>1</v>
      </c>
      <c r="S82" s="10">
        <f t="shared" si="23"/>
        <v>1</v>
      </c>
      <c r="T82" s="10">
        <f t="shared" si="23"/>
        <v>1</v>
      </c>
      <c r="U82" s="10">
        <f t="shared" si="23"/>
        <v>1</v>
      </c>
      <c r="V82" s="10">
        <f t="shared" si="23"/>
        <v>1</v>
      </c>
      <c r="W82" s="10">
        <f t="shared" si="23"/>
        <v>1</v>
      </c>
      <c r="X82" s="10">
        <f t="shared" si="23"/>
        <v>1</v>
      </c>
      <c r="Y82" s="10">
        <f t="shared" si="23"/>
        <v>1</v>
      </c>
      <c r="Z82" s="10">
        <f t="shared" si="23"/>
        <v>1</v>
      </c>
      <c r="AA82" s="10">
        <f t="shared" si="23"/>
        <v>1</v>
      </c>
      <c r="AB82" s="10">
        <f t="shared" si="23"/>
        <v>1</v>
      </c>
      <c r="AC82" s="10">
        <f t="shared" si="23"/>
        <v>1</v>
      </c>
      <c r="AD82" s="10">
        <f t="shared" si="23"/>
        <v>1</v>
      </c>
      <c r="AE82" s="10">
        <f t="shared" si="23"/>
        <v>1</v>
      </c>
      <c r="AF82" s="10">
        <f t="shared" si="23"/>
        <v>1</v>
      </c>
      <c r="AG82" s="41">
        <f t="shared" si="23"/>
        <v>1</v>
      </c>
      <c r="AW82" s="29"/>
    </row>
    <row r="83" spans="1:49" ht="14.25" thickBot="1">
      <c r="A83" s="43" t="s">
        <v>66</v>
      </c>
      <c r="B83" s="25"/>
      <c r="C83" s="25">
        <f>COUNTIF(C$9:C$67,".")</f>
        <v>0</v>
      </c>
      <c r="D83" s="25">
        <f aca="true" t="shared" si="24" ref="D83:AG83">COUNTIF(D$9:D$67,".")</f>
        <v>0</v>
      </c>
      <c r="E83" s="25">
        <f t="shared" si="24"/>
        <v>0</v>
      </c>
      <c r="F83" s="25">
        <f t="shared" si="24"/>
        <v>0</v>
      </c>
      <c r="G83" s="25">
        <f t="shared" si="24"/>
        <v>0</v>
      </c>
      <c r="H83" s="25">
        <f t="shared" si="24"/>
        <v>0</v>
      </c>
      <c r="I83" s="25">
        <f t="shared" si="24"/>
        <v>0</v>
      </c>
      <c r="J83" s="25">
        <f t="shared" si="24"/>
        <v>0</v>
      </c>
      <c r="K83" s="25">
        <f t="shared" si="24"/>
        <v>0</v>
      </c>
      <c r="L83" s="25">
        <f t="shared" si="24"/>
        <v>0</v>
      </c>
      <c r="M83" s="25">
        <f t="shared" si="24"/>
        <v>0</v>
      </c>
      <c r="N83" s="25">
        <f t="shared" si="24"/>
        <v>0</v>
      </c>
      <c r="O83" s="25">
        <f t="shared" si="24"/>
        <v>0</v>
      </c>
      <c r="P83" s="25">
        <f t="shared" si="24"/>
        <v>0</v>
      </c>
      <c r="Q83" s="25">
        <f t="shared" si="24"/>
        <v>0</v>
      </c>
      <c r="R83" s="25">
        <f t="shared" si="24"/>
        <v>0</v>
      </c>
      <c r="S83" s="25">
        <f t="shared" si="24"/>
        <v>0</v>
      </c>
      <c r="T83" s="25">
        <f t="shared" si="24"/>
        <v>0</v>
      </c>
      <c r="U83" s="25">
        <f t="shared" si="24"/>
        <v>0</v>
      </c>
      <c r="V83" s="25">
        <f t="shared" si="24"/>
        <v>0</v>
      </c>
      <c r="W83" s="25">
        <f t="shared" si="24"/>
        <v>0</v>
      </c>
      <c r="X83" s="25">
        <f t="shared" si="24"/>
        <v>0</v>
      </c>
      <c r="Y83" s="25">
        <f t="shared" si="24"/>
        <v>0</v>
      </c>
      <c r="Z83" s="25">
        <f t="shared" si="24"/>
        <v>0</v>
      </c>
      <c r="AA83" s="25">
        <f t="shared" si="24"/>
        <v>0</v>
      </c>
      <c r="AB83" s="25">
        <f t="shared" si="24"/>
        <v>0</v>
      </c>
      <c r="AC83" s="25">
        <f t="shared" si="24"/>
        <v>0</v>
      </c>
      <c r="AD83" s="25">
        <f t="shared" si="24"/>
        <v>0</v>
      </c>
      <c r="AE83" s="25">
        <f t="shared" si="24"/>
        <v>0</v>
      </c>
      <c r="AF83" s="25">
        <f t="shared" si="24"/>
        <v>0</v>
      </c>
      <c r="AG83" s="42">
        <f t="shared" si="24"/>
        <v>0</v>
      </c>
      <c r="AW83" s="29"/>
    </row>
    <row r="84" spans="1:49" ht="13.5">
      <c r="A84" s="4" t="s">
        <v>67</v>
      </c>
      <c r="AW84" s="29"/>
    </row>
    <row r="85" ht="13.5">
      <c r="AW85" s="29"/>
    </row>
    <row r="86" ht="13.5">
      <c r="AW86" s="29"/>
    </row>
    <row r="87" ht="13.5">
      <c r="AW87" s="29"/>
    </row>
    <row r="88" ht="13.5">
      <c r="AW88" s="29"/>
    </row>
    <row r="89" ht="13.5">
      <c r="AW89" s="29"/>
    </row>
    <row r="90" ht="13.5">
      <c r="AW90" s="29"/>
    </row>
    <row r="91" ht="13.5">
      <c r="AW91" s="29"/>
    </row>
    <row r="92" ht="13.5">
      <c r="AW92" s="29"/>
    </row>
    <row r="93" ht="13.5">
      <c r="AW93" s="29"/>
    </row>
    <row r="94" ht="13.5">
      <c r="AW94" s="29"/>
    </row>
    <row r="95" ht="13.5">
      <c r="AW95" s="29"/>
    </row>
    <row r="96" ht="13.5">
      <c r="AW96" s="29"/>
    </row>
    <row r="97" ht="13.5">
      <c r="AW97" s="29"/>
    </row>
    <row r="98" ht="13.5">
      <c r="AW98" s="29"/>
    </row>
    <row r="99" ht="13.5">
      <c r="AW99" s="29"/>
    </row>
    <row r="100" ht="13.5">
      <c r="AW100" s="29"/>
    </row>
    <row r="101" ht="13.5">
      <c r="AW101" s="29"/>
    </row>
    <row r="102" ht="13.5">
      <c r="AW102" s="29"/>
    </row>
    <row r="103" ht="13.5">
      <c r="AW103" s="29"/>
    </row>
    <row r="104" ht="13.5">
      <c r="AW104" s="29"/>
    </row>
    <row r="105" ht="13.5">
      <c r="AW105" s="29"/>
    </row>
    <row r="106" ht="13.5">
      <c r="AW106" s="29"/>
    </row>
    <row r="107" ht="13.5">
      <c r="AW107" s="29"/>
    </row>
    <row r="108" ht="13.5">
      <c r="AW108" s="29"/>
    </row>
    <row r="109" ht="13.5">
      <c r="AW109" s="29"/>
    </row>
    <row r="110" ht="13.5">
      <c r="AW110" s="29"/>
    </row>
    <row r="111" ht="13.5">
      <c r="AW111" s="29"/>
    </row>
    <row r="112" ht="13.5">
      <c r="AW112" s="29"/>
    </row>
    <row r="113" ht="13.5">
      <c r="AW113" s="29"/>
    </row>
    <row r="114" ht="13.5">
      <c r="AW114" s="29"/>
    </row>
    <row r="115" ht="13.5">
      <c r="AW115" s="29"/>
    </row>
    <row r="116" ht="13.5">
      <c r="AW116" s="29"/>
    </row>
    <row r="117" ht="13.5">
      <c r="AW117" s="29"/>
    </row>
    <row r="118" ht="13.5">
      <c r="AW118" s="29"/>
    </row>
    <row r="119" ht="13.5">
      <c r="AW119" s="29"/>
    </row>
    <row r="120" ht="13.5">
      <c r="AW120" s="29"/>
    </row>
    <row r="121" ht="13.5">
      <c r="AW121" s="29"/>
    </row>
    <row r="122" ht="13.5">
      <c r="AW122" s="29"/>
    </row>
    <row r="123" ht="13.5">
      <c r="AW123" s="29"/>
    </row>
    <row r="124" ht="13.5">
      <c r="AW124" s="29"/>
    </row>
    <row r="125" ht="13.5">
      <c r="AW125" s="29"/>
    </row>
    <row r="126" ht="13.5">
      <c r="AW126" s="29"/>
    </row>
    <row r="127" ht="13.5">
      <c r="AW127" s="29"/>
    </row>
    <row r="128" ht="13.5">
      <c r="AW128" s="29"/>
    </row>
    <row r="129" ht="13.5">
      <c r="AW129" s="29"/>
    </row>
    <row r="130" ht="13.5">
      <c r="AW130" s="29"/>
    </row>
  </sheetData>
  <sheetProtection/>
  <mergeCells count="101">
    <mergeCell ref="AI63:AI64"/>
    <mergeCell ref="AI65:AI66"/>
    <mergeCell ref="AI67:AI68"/>
    <mergeCell ref="AI39:AI40"/>
    <mergeCell ref="AI41:AI42"/>
    <mergeCell ref="AI43:AI44"/>
    <mergeCell ref="AI45:AI46"/>
    <mergeCell ref="AI47:AI48"/>
    <mergeCell ref="AI49:AI50"/>
    <mergeCell ref="AI17:AI18"/>
    <mergeCell ref="AI19:AI20"/>
    <mergeCell ref="AI21:AI22"/>
    <mergeCell ref="AI23:AI24"/>
    <mergeCell ref="AI25:AI26"/>
    <mergeCell ref="AI27:AI28"/>
    <mergeCell ref="AI55:AI56"/>
    <mergeCell ref="AI57:AI58"/>
    <mergeCell ref="AI59:AI60"/>
    <mergeCell ref="AI61:AI62"/>
    <mergeCell ref="AI51:AI52"/>
    <mergeCell ref="AI53:AI54"/>
    <mergeCell ref="AI31:AI32"/>
    <mergeCell ref="AI33:AI34"/>
    <mergeCell ref="AI35:AI36"/>
    <mergeCell ref="AI37:AI38"/>
    <mergeCell ref="AI29:AI30"/>
    <mergeCell ref="AI9:AI10"/>
    <mergeCell ref="AI11:AI12"/>
    <mergeCell ref="AI13:AI14"/>
    <mergeCell ref="AI15:AI16"/>
    <mergeCell ref="AC3:AD4"/>
    <mergeCell ref="AE3:AF4"/>
    <mergeCell ref="A1:O1"/>
    <mergeCell ref="P1:T1"/>
    <mergeCell ref="U1:AF1"/>
    <mergeCell ref="Y2:Z2"/>
    <mergeCell ref="AA2:AB2"/>
    <mergeCell ref="AC2:AD2"/>
    <mergeCell ref="AE2:AF2"/>
    <mergeCell ref="A9:A10"/>
    <mergeCell ref="B9:B10"/>
    <mergeCell ref="A11:A12"/>
    <mergeCell ref="B11:B12"/>
    <mergeCell ref="Y3:Z4"/>
    <mergeCell ref="AA3:AB4"/>
    <mergeCell ref="A17:A18"/>
    <mergeCell ref="B17:B18"/>
    <mergeCell ref="A19:A20"/>
    <mergeCell ref="B19:B20"/>
    <mergeCell ref="A13:A14"/>
    <mergeCell ref="B13:B14"/>
    <mergeCell ref="A15:A16"/>
    <mergeCell ref="B15:B16"/>
    <mergeCell ref="A25:A26"/>
    <mergeCell ref="B25:B26"/>
    <mergeCell ref="A27:A28"/>
    <mergeCell ref="B27:B28"/>
    <mergeCell ref="A21:A22"/>
    <mergeCell ref="B21:B22"/>
    <mergeCell ref="A23:A24"/>
    <mergeCell ref="B23:B24"/>
    <mergeCell ref="A33:A34"/>
    <mergeCell ref="B33:B34"/>
    <mergeCell ref="A35:A36"/>
    <mergeCell ref="B35:B36"/>
    <mergeCell ref="A29:A30"/>
    <mergeCell ref="B29:B30"/>
    <mergeCell ref="A31:A32"/>
    <mergeCell ref="B31:B32"/>
    <mergeCell ref="A41:A42"/>
    <mergeCell ref="B41:B42"/>
    <mergeCell ref="A43:A44"/>
    <mergeCell ref="B43:B44"/>
    <mergeCell ref="A37:A38"/>
    <mergeCell ref="B37:B38"/>
    <mergeCell ref="A39:A40"/>
    <mergeCell ref="B39:B40"/>
    <mergeCell ref="A49:A50"/>
    <mergeCell ref="B49:B50"/>
    <mergeCell ref="A51:A52"/>
    <mergeCell ref="B51:B52"/>
    <mergeCell ref="A45:A46"/>
    <mergeCell ref="B45:B46"/>
    <mergeCell ref="A47:A48"/>
    <mergeCell ref="B47:B48"/>
    <mergeCell ref="A57:A58"/>
    <mergeCell ref="B57:B58"/>
    <mergeCell ref="A59:A60"/>
    <mergeCell ref="B59:B60"/>
    <mergeCell ref="A53:A54"/>
    <mergeCell ref="B53:B54"/>
    <mergeCell ref="A55:A56"/>
    <mergeCell ref="B55:B56"/>
    <mergeCell ref="A65:A66"/>
    <mergeCell ref="B65:B66"/>
    <mergeCell ref="A67:A68"/>
    <mergeCell ref="B67:B68"/>
    <mergeCell ref="A61:A62"/>
    <mergeCell ref="B61:B62"/>
    <mergeCell ref="A63:A64"/>
    <mergeCell ref="B63:B6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6" ht="13.5">
      <c r="A1" t="s">
        <v>25</v>
      </c>
      <c r="B1" t="s">
        <v>47</v>
      </c>
      <c r="C1">
        <v>8</v>
      </c>
      <c r="E1" t="s">
        <v>34</v>
      </c>
      <c r="F1" t="s">
        <v>54</v>
      </c>
    </row>
    <row r="2" spans="1:6" ht="13.5">
      <c r="A2" t="s">
        <v>26</v>
      </c>
      <c r="B2" t="s">
        <v>52</v>
      </c>
      <c r="C2">
        <v>0</v>
      </c>
      <c r="E2" t="s">
        <v>35</v>
      </c>
      <c r="F2" t="s">
        <v>51</v>
      </c>
    </row>
    <row r="3" spans="1:6" ht="13.5">
      <c r="A3" t="s">
        <v>27</v>
      </c>
      <c r="B3" t="s">
        <v>49</v>
      </c>
      <c r="C3">
        <v>0</v>
      </c>
      <c r="E3" t="s">
        <v>36</v>
      </c>
      <c r="F3" t="s">
        <v>67</v>
      </c>
    </row>
    <row r="4" spans="1:3" ht="13.5">
      <c r="A4" t="s">
        <v>28</v>
      </c>
      <c r="B4" t="s">
        <v>50</v>
      </c>
      <c r="C4">
        <v>0</v>
      </c>
    </row>
    <row r="5" spans="1:3" ht="13.5">
      <c r="A5" t="s">
        <v>29</v>
      </c>
      <c r="B5" t="s">
        <v>48</v>
      </c>
      <c r="C5">
        <v>0</v>
      </c>
    </row>
    <row r="6" spans="1:3" ht="13.5">
      <c r="A6" t="s">
        <v>30</v>
      </c>
      <c r="B6" t="s">
        <v>76</v>
      </c>
      <c r="C6">
        <v>0</v>
      </c>
    </row>
    <row r="7" spans="1:3" ht="13.5">
      <c r="A7" t="s">
        <v>32</v>
      </c>
      <c r="B7" t="s">
        <v>53</v>
      </c>
      <c r="C7">
        <v>0</v>
      </c>
    </row>
    <row r="8" spans="1:3" ht="13.5">
      <c r="A8" t="s">
        <v>33</v>
      </c>
      <c r="B8" t="s">
        <v>46</v>
      </c>
      <c r="C8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イデア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イデア</dc:creator>
  <cp:keywords/>
  <dc:description/>
  <cp:lastModifiedBy>城澤</cp:lastModifiedBy>
  <cp:lastPrinted>2011-08-17T06:39:52Z</cp:lastPrinted>
  <dcterms:created xsi:type="dcterms:W3CDTF">2011-08-17T04:55:35Z</dcterms:created>
  <dcterms:modified xsi:type="dcterms:W3CDTF">2011-08-17T07:21:11Z</dcterms:modified>
  <cp:category/>
  <cp:version/>
  <cp:contentType/>
  <cp:contentStatus/>
</cp:coreProperties>
</file>